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Grants-Google\SRFB\Island Co Projects\2022 Grant Proposals\"/>
    </mc:Choice>
  </mc:AlternateContent>
  <xr:revisionPtr revIDLastSave="0" documentId="13_ncr:1_{F25E5647-58ED-483D-88A9-45237F67636D}" xr6:coauthVersionLast="47" xr6:coauthVersionMax="47" xr10:uidLastSave="{00000000-0000-0000-0000-000000000000}"/>
  <bookViews>
    <workbookView xWindow="10185" yWindow="-15" windowWidth="10320" windowHeight="10950" xr2:uid="{00000000-000D-0000-FFFF-FFFF00000000}"/>
  </bookViews>
  <sheets>
    <sheet name="Sheet 1" sheetId="5" r:id="rId1"/>
  </sheets>
  <definedNames>
    <definedName name="_xlnm.Print_Area" localSheetId="0">'Sheet 1'!$A$1:$J$80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2" i="5" l="1"/>
  <c r="H52" i="5" s="1"/>
  <c r="H13" i="5" l="1"/>
  <c r="F50" i="5"/>
  <c r="H50" i="5" s="1"/>
  <c r="H65" i="5" l="1"/>
  <c r="F65" i="5"/>
  <c r="F64" i="5"/>
  <c r="H64" i="5"/>
  <c r="H63" i="5"/>
  <c r="H62" i="5"/>
  <c r="F63" i="5"/>
  <c r="F54" i="5"/>
  <c r="H54" i="5" s="1"/>
  <c r="F53" i="5"/>
  <c r="H53" i="5" s="1"/>
  <c r="F24" i="5"/>
  <c r="H24" i="5" s="1"/>
  <c r="F61" i="5"/>
  <c r="F60" i="5"/>
  <c r="H31" i="5"/>
  <c r="F31" i="5"/>
  <c r="F30" i="5"/>
  <c r="H30" i="5" s="1"/>
  <c r="F40" i="5"/>
  <c r="H40" i="5" s="1"/>
  <c r="F43" i="5"/>
  <c r="H43" i="5" s="1"/>
  <c r="F42" i="5"/>
  <c r="H42" i="5" s="1"/>
  <c r="F41" i="5"/>
  <c r="H41" i="5" s="1"/>
  <c r="F39" i="5"/>
  <c r="H39" i="5" s="1"/>
  <c r="F38" i="5"/>
  <c r="H38" i="5" s="1"/>
  <c r="F37" i="5"/>
  <c r="H37" i="5" s="1"/>
  <c r="F36" i="5"/>
  <c r="H36" i="5" s="1"/>
  <c r="I33" i="5" l="1"/>
  <c r="F59" i="5" l="1"/>
  <c r="H59" i="5" s="1"/>
  <c r="F51" i="5"/>
  <c r="H51" i="5" s="1"/>
  <c r="H60" i="5"/>
  <c r="F23" i="5"/>
  <c r="H23" i="5" s="1"/>
  <c r="H14" i="5"/>
  <c r="F49" i="5"/>
  <c r="H49" i="5" s="1"/>
  <c r="H61" i="5"/>
  <c r="H48" i="5"/>
  <c r="F48" i="5"/>
  <c r="I45" i="5"/>
  <c r="F25" i="5"/>
  <c r="H25" i="5"/>
  <c r="H16" i="5"/>
  <c r="I27" i="5" l="1"/>
  <c r="I56" i="5"/>
  <c r="I67" i="5"/>
  <c r="I20" i="5"/>
  <c r="I69" i="5" l="1"/>
  <c r="I70" i="5" s="1"/>
  <c r="I72" i="5" s="1"/>
  <c r="I74" i="5" l="1"/>
  <c r="I75" i="5"/>
  <c r="I73" i="5"/>
  <c r="I78" i="5" l="1"/>
</calcChain>
</file>

<file path=xl/sharedStrings.xml><?xml version="1.0" encoding="utf-8"?>
<sst xmlns="http://schemas.openxmlformats.org/spreadsheetml/2006/main" count="125" uniqueCount="90">
  <si>
    <t>Project Name:</t>
  </si>
  <si>
    <t xml:space="preserve"> </t>
  </si>
  <si>
    <t>Date:</t>
  </si>
  <si>
    <t>Stream:</t>
  </si>
  <si>
    <t>Description</t>
  </si>
  <si>
    <t>Unit</t>
  </si>
  <si>
    <t>Cost</t>
  </si>
  <si>
    <t>Amount</t>
  </si>
  <si>
    <t>Sub Total</t>
  </si>
  <si>
    <t xml:space="preserve">Mobilize </t>
  </si>
  <si>
    <t>L.S.</t>
  </si>
  <si>
    <t>Fish Removal</t>
  </si>
  <si>
    <t>C.Y.</t>
  </si>
  <si>
    <t>ea.</t>
  </si>
  <si>
    <t>Sales Tax</t>
  </si>
  <si>
    <t>Family Forest Fish Passage Program</t>
  </si>
  <si>
    <t>Estimate By:</t>
  </si>
  <si>
    <t>Proposed Correction:</t>
  </si>
  <si>
    <t>RCO Project #:</t>
  </si>
  <si>
    <t>Access</t>
  </si>
  <si>
    <t>MOBILIZATION SUB TOTAL</t>
  </si>
  <si>
    <t>Mobilization</t>
  </si>
  <si>
    <t>EXCAVATION SUBTOTAL</t>
  </si>
  <si>
    <t>Excavate</t>
  </si>
  <si>
    <t>Revised 10/10/08</t>
  </si>
  <si>
    <t>Please email completed form to Laura Till, WDFW. tilllet@dfw.wa.gov  Questions? Call Laura at 360-902-2352</t>
  </si>
  <si>
    <t>Mult</t>
  </si>
  <si>
    <t>Notes</t>
  </si>
  <si>
    <t>Clear and Grub</t>
  </si>
  <si>
    <t>Stream Bypass</t>
  </si>
  <si>
    <t>Dewater (Pumps, Etc)</t>
  </si>
  <si>
    <t>Riprap</t>
  </si>
  <si>
    <t>Streambed Gravel</t>
  </si>
  <si>
    <t>Crushed Surfacing</t>
  </si>
  <si>
    <t>CONSTRUCTION  SUB TOTAL</t>
  </si>
  <si>
    <t>Engineering</t>
  </si>
  <si>
    <t>Admin/Planning</t>
  </si>
  <si>
    <t>Permit Fees</t>
  </si>
  <si>
    <t>PROJECT TOTAL</t>
  </si>
  <si>
    <t>CONSTRUCTION</t>
  </si>
  <si>
    <t>CAD Quantity</t>
  </si>
  <si>
    <t>Bid Quantity</t>
  </si>
  <si>
    <t>Culvert Installation</t>
  </si>
  <si>
    <t>Bedding</t>
  </si>
  <si>
    <t>L.F.</t>
  </si>
  <si>
    <t>Install Culvert</t>
  </si>
  <si>
    <t>CULVERT INSTALLATION SUBTOTAL</t>
  </si>
  <si>
    <t>Culvert Cost Estimate Template</t>
  </si>
  <si>
    <t>LWD</t>
  </si>
  <si>
    <t>Streambed Mix</t>
  </si>
  <si>
    <t>19-1343</t>
  </si>
  <si>
    <t>Whidbey Island Conservation District</t>
  </si>
  <si>
    <t>Utility Relocation</t>
  </si>
  <si>
    <t>Phone line relocation</t>
  </si>
  <si>
    <t>UTILITY RELOCATION SUBTOTAL</t>
  </si>
  <si>
    <t>Wing Walls</t>
  </si>
  <si>
    <t xml:space="preserve"> Road Work</t>
  </si>
  <si>
    <t>ROAD WORK SUBTOTAL</t>
  </si>
  <si>
    <t>Revegetation</t>
  </si>
  <si>
    <t>Hot Mix Asphalt</t>
  </si>
  <si>
    <t>Ton</t>
  </si>
  <si>
    <t>Guard Rail</t>
  </si>
  <si>
    <t>Structural Backfill, Compaction</t>
  </si>
  <si>
    <t>Line Painting</t>
  </si>
  <si>
    <t>Traffic Control</t>
  </si>
  <si>
    <t>TESC, Stream Channel and Site Restoration</t>
  </si>
  <si>
    <t>TESC AND CHANNEL RESTORATION SUB TOTAL</t>
  </si>
  <si>
    <t xml:space="preserve">TESC </t>
  </si>
  <si>
    <t>Top Soil</t>
  </si>
  <si>
    <t>Seed, Fertilize, Mulch</t>
  </si>
  <si>
    <t>S.Y.</t>
  </si>
  <si>
    <t>10% of construction total</t>
  </si>
  <si>
    <t>Minimal: creek likely dry in summer</t>
  </si>
  <si>
    <t>Common Excav. and Disposal</t>
  </si>
  <si>
    <t>Roadway Excavation and haul</t>
  </si>
  <si>
    <t>Remove &amp; Dispose Culvert</t>
  </si>
  <si>
    <t>Final Site Cleanup</t>
  </si>
  <si>
    <t>Geotech Investigation &amp; Design</t>
  </si>
  <si>
    <t>HMA Saw Cut &amp; Seal</t>
  </si>
  <si>
    <t xml:space="preserve">Reinforce concrete footings </t>
  </si>
  <si>
    <t>Guard rail end anchors</t>
  </si>
  <si>
    <t>ICPWD Culvert #1893</t>
  </si>
  <si>
    <t>Unnamed trib of Race Lagoon</t>
  </si>
  <si>
    <t>3 sided conc. box culvert 13'x7'</t>
  </si>
  <si>
    <t>6" water main relocation</t>
  </si>
  <si>
    <t>Need to verify location</t>
  </si>
  <si>
    <t>Height TBD depending on footing depth</t>
  </si>
  <si>
    <t xml:space="preserve">Replace existing culvert with a 66'x13'x7'  3-sided, Stream Simulation, concrete box culvert.  Includes water line relocation (if needed).  </t>
  </si>
  <si>
    <t>Creek likely dry in summer</t>
  </si>
  <si>
    <t xml:space="preserve">Creek likley dry in summer but dewatering may be needed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</si>
</sst>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164" formatCode="0.0%"/>
    <numFmt numFmtId="165" formatCode="m/d/yy"/>
    <numFmt numFmtId="166" formatCode="0.0"/>
    <numFmt numFmtId="167" formatCode="&quot;$&quot;#,##0"/>
  </numFmts>
  <fonts count="7" x14ac:knownFonts="1">
    <font>
      <sz val="12"/>
      <name val="Times New Roman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46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right"/>
    </xf>
    <xf numFmtId="0" fontId="1" fillId="2" borderId="0" xfId="0" applyFont="1" applyFill="1" applyAlignment="1"/>
    <xf numFmtId="5" fontId="1" fillId="0" borderId="0" xfId="0" applyNumberFormat="1" applyFont="1" applyAlignment="1"/>
    <xf numFmtId="0" fontId="1" fillId="0" borderId="0" xfId="0" applyFont="1" applyFill="1" applyAlignment="1"/>
    <xf numFmtId="5" fontId="1" fillId="2" borderId="0" xfId="0" applyNumberFormat="1" applyFont="1" applyFill="1" applyAlignment="1"/>
    <xf numFmtId="0" fontId="1" fillId="3" borderId="0" xfId="0" applyFont="1" applyFill="1" applyAlignment="1"/>
    <xf numFmtId="7" fontId="1" fillId="3" borderId="0" xfId="0" applyNumberFormat="1" applyFont="1" applyFill="1" applyAlignment="1"/>
    <xf numFmtId="5" fontId="1" fillId="3" borderId="0" xfId="0" applyNumberFormat="1" applyFont="1" applyFill="1" applyAlignment="1"/>
    <xf numFmtId="0" fontId="3" fillId="0" borderId="0" xfId="0" applyFont="1" applyAlignment="1"/>
    <xf numFmtId="0" fontId="4" fillId="0" borderId="0" xfId="0" applyFont="1" applyAlignment="1"/>
    <xf numFmtId="49" fontId="1" fillId="0" borderId="0" xfId="0" applyNumberFormat="1" applyFont="1" applyAlignment="1"/>
    <xf numFmtId="0" fontId="4" fillId="2" borderId="0" xfId="0" applyFont="1" applyFill="1" applyAlignment="1"/>
    <xf numFmtId="0" fontId="4" fillId="3" borderId="0" xfId="0" applyFont="1" applyFill="1" applyAlignment="1"/>
    <xf numFmtId="0" fontId="1" fillId="0" borderId="0" xfId="0" applyFont="1" applyAlignment="1">
      <alignment horizontal="right" vertical="top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7" fontId="1" fillId="0" borderId="0" xfId="0" applyNumberFormat="1" applyFont="1" applyAlignment="1">
      <alignment horizontal="center"/>
    </xf>
    <xf numFmtId="5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5" fontId="1" fillId="2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left"/>
    </xf>
    <xf numFmtId="22" fontId="1" fillId="0" borderId="0" xfId="0" applyNumberFormat="1" applyFont="1" applyAlignment="1"/>
    <xf numFmtId="9" fontId="1" fillId="0" borderId="0" xfId="0" applyNumberFormat="1" applyFont="1" applyAlignment="1"/>
    <xf numFmtId="0" fontId="4" fillId="0" borderId="0" xfId="0" applyFont="1" applyAlignment="1">
      <alignment horizontal="center" wrapText="1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Fill="1" applyAlignment="1"/>
    <xf numFmtId="0" fontId="5" fillId="0" borderId="0" xfId="0" applyFont="1" applyAlignment="1"/>
    <xf numFmtId="0" fontId="6" fillId="0" borderId="0" xfId="0" applyFont="1" applyAlignment="1"/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4" borderId="0" xfId="0" applyFont="1" applyFill="1" applyAlignment="1">
      <alignment horizontal="center"/>
    </xf>
    <xf numFmtId="5" fontId="1" fillId="4" borderId="0" xfId="0" applyNumberFormat="1" applyFont="1" applyFill="1" applyAlignment="1">
      <alignment horizontal="center"/>
    </xf>
    <xf numFmtId="0" fontId="4" fillId="4" borderId="0" xfId="0" applyFont="1" applyFill="1" applyAlignment="1"/>
    <xf numFmtId="166" fontId="1" fillId="0" borderId="0" xfId="0" applyNumberFormat="1" applyFont="1" applyAlignment="1">
      <alignment horizontal="center"/>
    </xf>
    <xf numFmtId="1" fontId="1" fillId="4" borderId="0" xfId="0" applyNumberFormat="1" applyFont="1" applyFill="1" applyAlignment="1">
      <alignment horizontal="center"/>
    </xf>
    <xf numFmtId="5" fontId="1" fillId="0" borderId="0" xfId="0" applyNumberFormat="1" applyFont="1" applyFill="1" applyAlignment="1">
      <alignment horizontal="center"/>
    </xf>
    <xf numFmtId="167" fontId="1" fillId="0" borderId="0" xfId="0" applyNumberFormat="1" applyFont="1" applyAlignment="1">
      <alignment horizontal="center"/>
    </xf>
    <xf numFmtId="9" fontId="1" fillId="0" borderId="0" xfId="0" applyNumberFormat="1" applyFont="1" applyFill="1" applyAlignment="1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80"/>
  <sheetViews>
    <sheetView showGridLines="0" tabSelected="1" view="pageBreakPreview" zoomScale="60" zoomScaleNormal="100" workbookViewId="0">
      <selection activeCell="C6" sqref="C6"/>
    </sheetView>
  </sheetViews>
  <sheetFormatPr defaultColWidth="8" defaultRowHeight="15" x14ac:dyDescent="0.2"/>
  <cols>
    <col min="1" max="1" width="8" style="1" customWidth="1"/>
    <col min="2" max="2" width="28.875" style="1" customWidth="1"/>
    <col min="3" max="3" width="9.375" style="1" customWidth="1"/>
    <col min="4" max="4" width="13.5" style="1" customWidth="1"/>
    <col min="5" max="5" width="6.75" style="1" customWidth="1"/>
    <col min="6" max="6" width="9.25" style="1" customWidth="1"/>
    <col min="7" max="7" width="12.125" style="1" customWidth="1"/>
    <col min="8" max="8" width="13" style="1" customWidth="1"/>
    <col min="9" max="9" width="14.875" style="1" customWidth="1"/>
    <col min="10" max="10" width="42.875" style="1" customWidth="1"/>
    <col min="11" max="11" width="60" style="1" customWidth="1"/>
    <col min="12" max="16384" width="8" style="1"/>
  </cols>
  <sheetData>
    <row r="1" spans="2:11" s="11" customFormat="1" ht="15.75" customHeight="1" x14ac:dyDescent="0.25">
      <c r="B1" s="2" t="s">
        <v>15</v>
      </c>
      <c r="H1" s="1" t="s">
        <v>24</v>
      </c>
    </row>
    <row r="2" spans="2:11" s="11" customFormat="1" ht="15.75" customHeight="1" x14ac:dyDescent="0.25">
      <c r="B2" s="2" t="s">
        <v>47</v>
      </c>
    </row>
    <row r="3" spans="2:11" s="11" customFormat="1" ht="18" x14ac:dyDescent="0.25">
      <c r="B3" s="2"/>
    </row>
    <row r="4" spans="2:11" x14ac:dyDescent="0.2">
      <c r="B4" s="3" t="s">
        <v>0</v>
      </c>
      <c r="C4" s="1" t="s">
        <v>81</v>
      </c>
    </row>
    <row r="5" spans="2:11" x14ac:dyDescent="0.2">
      <c r="B5" s="3" t="s">
        <v>18</v>
      </c>
      <c r="C5" s="13" t="s">
        <v>50</v>
      </c>
      <c r="I5" s="32" t="s">
        <v>1</v>
      </c>
    </row>
    <row r="6" spans="2:11" x14ac:dyDescent="0.2">
      <c r="B6" s="3" t="s">
        <v>2</v>
      </c>
      <c r="C6" s="26">
        <v>44462</v>
      </c>
    </row>
    <row r="7" spans="2:11" x14ac:dyDescent="0.2">
      <c r="B7" s="3" t="s">
        <v>16</v>
      </c>
      <c r="C7" s="27" t="s">
        <v>51</v>
      </c>
    </row>
    <row r="8" spans="2:11" x14ac:dyDescent="0.2">
      <c r="B8" s="3" t="s">
        <v>3</v>
      </c>
      <c r="C8" s="1" t="s">
        <v>82</v>
      </c>
      <c r="J8" s="1" t="s">
        <v>1</v>
      </c>
    </row>
    <row r="9" spans="2:11" ht="60.75" customHeight="1" x14ac:dyDescent="0.2">
      <c r="B9" s="16" t="s">
        <v>17</v>
      </c>
      <c r="C9" s="44" t="s">
        <v>87</v>
      </c>
      <c r="D9" s="45"/>
      <c r="E9" s="45"/>
      <c r="F9" s="45"/>
      <c r="G9" s="45"/>
      <c r="H9" s="45"/>
      <c r="I9" s="45"/>
    </row>
    <row r="11" spans="2:11" ht="32.450000000000003" customHeight="1" x14ac:dyDescent="0.25">
      <c r="B11" s="12" t="s">
        <v>4</v>
      </c>
      <c r="C11" s="17" t="s">
        <v>5</v>
      </c>
      <c r="D11" s="29" t="s">
        <v>40</v>
      </c>
      <c r="E11" s="17" t="s">
        <v>26</v>
      </c>
      <c r="F11" s="29" t="s">
        <v>41</v>
      </c>
      <c r="G11" s="17" t="s">
        <v>6</v>
      </c>
      <c r="H11" s="17" t="s">
        <v>7</v>
      </c>
      <c r="I11" s="17" t="s">
        <v>8</v>
      </c>
      <c r="J11" s="17" t="s">
        <v>27</v>
      </c>
      <c r="K11" s="33"/>
    </row>
    <row r="12" spans="2:11" ht="15.75" x14ac:dyDescent="0.25">
      <c r="B12" s="14" t="s">
        <v>21</v>
      </c>
      <c r="C12" s="18"/>
      <c r="D12" s="18"/>
      <c r="E12" s="18"/>
      <c r="F12" s="18"/>
      <c r="G12" s="18"/>
      <c r="H12" s="18"/>
      <c r="I12" s="18"/>
    </row>
    <row r="13" spans="2:11" x14ac:dyDescent="0.2">
      <c r="B13" s="1" t="s">
        <v>9</v>
      </c>
      <c r="C13" s="19" t="s">
        <v>10</v>
      </c>
      <c r="D13" s="19">
        <v>1</v>
      </c>
      <c r="E13" s="19"/>
      <c r="F13" s="19"/>
      <c r="G13" s="21">
        <v>34000</v>
      </c>
      <c r="H13" s="21">
        <f>(D13*G13)</f>
        <v>34000</v>
      </c>
      <c r="I13" s="21"/>
      <c r="J13" s="1" t="s">
        <v>71</v>
      </c>
    </row>
    <row r="14" spans="2:11" x14ac:dyDescent="0.2">
      <c r="B14" s="1" t="s">
        <v>19</v>
      </c>
      <c r="C14" s="19" t="s">
        <v>10</v>
      </c>
      <c r="D14" s="19">
        <v>1</v>
      </c>
      <c r="E14" s="19"/>
      <c r="F14" s="19"/>
      <c r="G14" s="21">
        <v>500</v>
      </c>
      <c r="H14" s="21">
        <f>(D14*G14)</f>
        <v>500</v>
      </c>
      <c r="I14" s="21"/>
      <c r="J14" s="1" t="s">
        <v>1</v>
      </c>
    </row>
    <row r="15" spans="2:11" x14ac:dyDescent="0.2">
      <c r="B15" s="1" t="s">
        <v>29</v>
      </c>
      <c r="C15" s="19" t="s">
        <v>10</v>
      </c>
      <c r="D15" s="19">
        <v>1</v>
      </c>
      <c r="E15" s="19"/>
      <c r="F15" s="19"/>
      <c r="G15" s="21">
        <v>2000</v>
      </c>
      <c r="H15" s="21">
        <v>2000</v>
      </c>
      <c r="I15" s="21"/>
      <c r="J15" s="1" t="s">
        <v>72</v>
      </c>
    </row>
    <row r="16" spans="2:11" x14ac:dyDescent="0.2">
      <c r="B16" s="1" t="s">
        <v>28</v>
      </c>
      <c r="C16" s="19" t="s">
        <v>10</v>
      </c>
      <c r="D16" s="19">
        <v>1</v>
      </c>
      <c r="E16" s="19"/>
      <c r="F16" s="19"/>
      <c r="G16" s="21">
        <v>1000</v>
      </c>
      <c r="H16" s="21">
        <f t="shared" ref="H16:H18" si="0">(D16*G16)</f>
        <v>1000</v>
      </c>
      <c r="I16" s="21"/>
    </row>
    <row r="17" spans="2:15" x14ac:dyDescent="0.2">
      <c r="B17" s="1" t="s">
        <v>30</v>
      </c>
      <c r="C17" s="19" t="s">
        <v>10</v>
      </c>
      <c r="D17" s="19">
        <v>1</v>
      </c>
      <c r="E17" s="19"/>
      <c r="F17" s="19"/>
      <c r="G17" s="21">
        <v>1000</v>
      </c>
      <c r="H17" s="21">
        <v>1000</v>
      </c>
      <c r="I17" s="21"/>
      <c r="J17" s="1" t="s">
        <v>89</v>
      </c>
    </row>
    <row r="18" spans="2:15" x14ac:dyDescent="0.2">
      <c r="B18" s="1" t="s">
        <v>11</v>
      </c>
      <c r="C18" s="19" t="s">
        <v>10</v>
      </c>
      <c r="D18" s="19">
        <v>0</v>
      </c>
      <c r="E18" s="19"/>
      <c r="F18" s="19"/>
      <c r="G18" s="21">
        <v>2000</v>
      </c>
      <c r="H18" s="21">
        <v>2000</v>
      </c>
      <c r="I18" s="21"/>
      <c r="J18" s="1" t="s">
        <v>88</v>
      </c>
    </row>
    <row r="19" spans="2:15" x14ac:dyDescent="0.2">
      <c r="B19" s="6"/>
      <c r="C19" s="19"/>
      <c r="D19" s="22"/>
      <c r="E19" s="22"/>
      <c r="F19" s="22"/>
      <c r="G19" s="21"/>
      <c r="H19" s="21"/>
      <c r="I19" s="21"/>
    </row>
    <row r="20" spans="2:15" x14ac:dyDescent="0.2">
      <c r="B20" s="1" t="s">
        <v>20</v>
      </c>
      <c r="C20" s="19"/>
      <c r="D20" s="19"/>
      <c r="E20" s="19"/>
      <c r="F20" s="19"/>
      <c r="G20" s="21"/>
      <c r="H20" s="21"/>
      <c r="I20" s="21">
        <f>SUM(H13:H19)</f>
        <v>40500</v>
      </c>
    </row>
    <row r="21" spans="2:15" x14ac:dyDescent="0.2">
      <c r="C21" s="19"/>
      <c r="D21" s="19"/>
      <c r="E21" s="19"/>
      <c r="F21" s="19"/>
      <c r="G21" s="21"/>
      <c r="H21" s="21"/>
      <c r="I21" s="19"/>
    </row>
    <row r="22" spans="2:15" ht="15.75" x14ac:dyDescent="0.25">
      <c r="B22" s="14" t="s">
        <v>23</v>
      </c>
      <c r="C22" s="18"/>
      <c r="D22" s="18"/>
      <c r="E22" s="18"/>
      <c r="F22" s="18"/>
      <c r="G22" s="23"/>
      <c r="H22" s="23"/>
      <c r="I22" s="18"/>
      <c r="M22" s="1" t="s">
        <v>1</v>
      </c>
      <c r="O22" s="1" t="s">
        <v>1</v>
      </c>
    </row>
    <row r="23" spans="2:15" x14ac:dyDescent="0.2">
      <c r="B23" s="1" t="s">
        <v>73</v>
      </c>
      <c r="C23" s="19" t="s">
        <v>12</v>
      </c>
      <c r="D23" s="24">
        <v>650</v>
      </c>
      <c r="E23" s="19">
        <v>1.2</v>
      </c>
      <c r="F23" s="30">
        <f>(D23*E23)</f>
        <v>780</v>
      </c>
      <c r="G23" s="21">
        <v>22</v>
      </c>
      <c r="H23" s="21">
        <f>(F23*G23)</f>
        <v>17160</v>
      </c>
      <c r="I23" s="21"/>
      <c r="K23" s="35"/>
      <c r="M23" s="1" t="s">
        <v>1</v>
      </c>
      <c r="O23" s="1" t="s">
        <v>1</v>
      </c>
    </row>
    <row r="24" spans="2:15" x14ac:dyDescent="0.2">
      <c r="B24" s="1" t="s">
        <v>74</v>
      </c>
      <c r="C24" s="19" t="s">
        <v>12</v>
      </c>
      <c r="D24" s="24">
        <v>25</v>
      </c>
      <c r="E24" s="19">
        <v>1.2</v>
      </c>
      <c r="F24" s="30">
        <f>(D24*E24)</f>
        <v>30</v>
      </c>
      <c r="G24" s="21">
        <v>35</v>
      </c>
      <c r="H24" s="21">
        <f>(F24*G24)</f>
        <v>1050</v>
      </c>
      <c r="I24" s="21"/>
      <c r="K24" s="35"/>
    </row>
    <row r="25" spans="2:15" x14ac:dyDescent="0.2">
      <c r="B25" s="1" t="s">
        <v>75</v>
      </c>
      <c r="C25" s="19" t="s">
        <v>13</v>
      </c>
      <c r="D25" s="22">
        <v>1</v>
      </c>
      <c r="E25" s="25">
        <v>1</v>
      </c>
      <c r="F25" s="30">
        <f>(D25*E25)</f>
        <v>1</v>
      </c>
      <c r="G25" s="21">
        <v>500</v>
      </c>
      <c r="H25" s="21">
        <f>(F25*G25)</f>
        <v>500</v>
      </c>
      <c r="I25" s="21"/>
      <c r="K25" s="34"/>
    </row>
    <row r="26" spans="2:15" x14ac:dyDescent="0.2">
      <c r="C26" s="19"/>
      <c r="D26" s="19"/>
      <c r="E26" s="19"/>
      <c r="F26" s="19"/>
      <c r="G26" s="21"/>
      <c r="H26" s="19"/>
      <c r="I26" s="19"/>
      <c r="K26" s="34"/>
    </row>
    <row r="27" spans="2:15" x14ac:dyDescent="0.2">
      <c r="B27" s="1" t="s">
        <v>22</v>
      </c>
      <c r="C27" s="19"/>
      <c r="D27" s="19"/>
      <c r="E27" s="19"/>
      <c r="F27" s="19"/>
      <c r="G27" s="21"/>
      <c r="H27" s="21"/>
      <c r="I27" s="21">
        <f>SUM(H23:H26)</f>
        <v>18710</v>
      </c>
      <c r="K27" s="34"/>
    </row>
    <row r="28" spans="2:15" x14ac:dyDescent="0.2">
      <c r="C28" s="19"/>
      <c r="D28" s="19"/>
      <c r="E28" s="19"/>
      <c r="F28" s="19"/>
      <c r="G28" s="21"/>
      <c r="H28" s="21"/>
      <c r="I28" s="21"/>
      <c r="K28" s="34"/>
    </row>
    <row r="29" spans="2:15" ht="15.75" x14ac:dyDescent="0.25">
      <c r="B29" s="38" t="s">
        <v>52</v>
      </c>
      <c r="C29" s="36"/>
      <c r="D29" s="36"/>
      <c r="E29" s="36"/>
      <c r="F29" s="36"/>
      <c r="G29" s="37"/>
      <c r="H29" s="37"/>
      <c r="I29" s="37"/>
      <c r="K29" s="34"/>
    </row>
    <row r="30" spans="2:15" x14ac:dyDescent="0.2">
      <c r="B30" s="1" t="s">
        <v>84</v>
      </c>
      <c r="C30" s="19" t="s">
        <v>44</v>
      </c>
      <c r="D30" s="19">
        <v>40</v>
      </c>
      <c r="E30" s="19">
        <v>1.5</v>
      </c>
      <c r="F30" s="30">
        <f t="shared" ref="F30:F31" si="1">(D30*E30)</f>
        <v>60</v>
      </c>
      <c r="G30" s="21">
        <v>100</v>
      </c>
      <c r="H30" s="21">
        <f t="shared" ref="H30" si="2">(F30*G30)</f>
        <v>6000</v>
      </c>
      <c r="I30" s="21"/>
      <c r="J30" s="1" t="s">
        <v>85</v>
      </c>
      <c r="K30" s="34"/>
    </row>
    <row r="31" spans="2:15" x14ac:dyDescent="0.2">
      <c r="B31" s="1" t="s">
        <v>53</v>
      </c>
      <c r="C31" s="19" t="s">
        <v>10</v>
      </c>
      <c r="D31" s="19">
        <v>1</v>
      </c>
      <c r="E31" s="39">
        <v>1</v>
      </c>
      <c r="F31" s="30">
        <f t="shared" si="1"/>
        <v>1</v>
      </c>
      <c r="G31" s="21">
        <v>3000</v>
      </c>
      <c r="H31" s="21">
        <f>(D31*G31)</f>
        <v>3000</v>
      </c>
      <c r="I31" s="21"/>
      <c r="J31" s="1" t="s">
        <v>85</v>
      </c>
      <c r="K31" s="34"/>
    </row>
    <row r="32" spans="2:15" x14ac:dyDescent="0.2">
      <c r="C32" s="19"/>
      <c r="D32" s="19"/>
      <c r="E32" s="19"/>
      <c r="F32" s="19"/>
      <c r="G32" s="21"/>
      <c r="H32" s="21"/>
      <c r="I32" s="21"/>
      <c r="K32" s="34"/>
    </row>
    <row r="33" spans="2:11" x14ac:dyDescent="0.2">
      <c r="B33" s="1" t="s">
        <v>54</v>
      </c>
      <c r="C33" s="19"/>
      <c r="D33" s="19"/>
      <c r="E33" s="19"/>
      <c r="F33" s="19"/>
      <c r="G33" s="21"/>
      <c r="H33" s="21"/>
      <c r="I33" s="21">
        <f>SUM(H30:H32)</f>
        <v>9000</v>
      </c>
      <c r="K33" s="34"/>
    </row>
    <row r="34" spans="2:11" x14ac:dyDescent="0.2">
      <c r="C34" s="19"/>
      <c r="D34" s="19"/>
      <c r="E34" s="19"/>
      <c r="F34" s="19"/>
      <c r="G34" s="21"/>
      <c r="H34" s="21"/>
      <c r="I34" s="19"/>
      <c r="K34" s="34"/>
    </row>
    <row r="35" spans="2:11" ht="15.75" x14ac:dyDescent="0.25">
      <c r="B35" s="14" t="s">
        <v>42</v>
      </c>
      <c r="C35" s="18"/>
      <c r="D35" s="18"/>
      <c r="E35" s="18"/>
      <c r="F35" s="18"/>
      <c r="G35" s="23"/>
      <c r="H35" s="23"/>
      <c r="I35" s="18"/>
      <c r="K35" s="34"/>
    </row>
    <row r="36" spans="2:11" x14ac:dyDescent="0.2">
      <c r="B36" s="1" t="s">
        <v>43</v>
      </c>
      <c r="C36" s="19" t="s">
        <v>12</v>
      </c>
      <c r="D36" s="24">
        <v>33</v>
      </c>
      <c r="E36" s="25">
        <v>1.2</v>
      </c>
      <c r="F36" s="30">
        <f t="shared" ref="F36:F43" si="3">(D36*E36)</f>
        <v>39.6</v>
      </c>
      <c r="G36" s="21">
        <v>65</v>
      </c>
      <c r="H36" s="21">
        <f t="shared" ref="H36:H43" si="4">(F36*G36)</f>
        <v>2574</v>
      </c>
      <c r="I36" s="19"/>
      <c r="K36" s="35"/>
    </row>
    <row r="37" spans="2:11" x14ac:dyDescent="0.2">
      <c r="B37" s="1" t="s">
        <v>32</v>
      </c>
      <c r="C37" s="19" t="s">
        <v>12</v>
      </c>
      <c r="D37" s="24">
        <v>42</v>
      </c>
      <c r="E37" s="25">
        <v>1.2</v>
      </c>
      <c r="F37" s="30">
        <f t="shared" si="3"/>
        <v>50.4</v>
      </c>
      <c r="G37" s="21">
        <v>125</v>
      </c>
      <c r="H37" s="21">
        <f t="shared" si="4"/>
        <v>6300</v>
      </c>
      <c r="I37" s="21"/>
      <c r="K37" s="34"/>
    </row>
    <row r="38" spans="2:11" x14ac:dyDescent="0.2">
      <c r="B38" s="1" t="s">
        <v>31</v>
      </c>
      <c r="C38" s="19" t="s">
        <v>12</v>
      </c>
      <c r="D38" s="22">
        <v>10</v>
      </c>
      <c r="E38" s="25">
        <v>1.2</v>
      </c>
      <c r="F38" s="30">
        <f t="shared" si="3"/>
        <v>12</v>
      </c>
      <c r="G38" s="21">
        <v>65</v>
      </c>
      <c r="H38" s="21">
        <f t="shared" si="4"/>
        <v>780</v>
      </c>
      <c r="I38" s="21"/>
      <c r="K38" s="34"/>
    </row>
    <row r="39" spans="2:11" x14ac:dyDescent="0.2">
      <c r="B39" s="1" t="s">
        <v>83</v>
      </c>
      <c r="C39" s="19" t="s">
        <v>44</v>
      </c>
      <c r="D39" s="22">
        <v>66</v>
      </c>
      <c r="E39" s="25">
        <v>1</v>
      </c>
      <c r="F39" s="30">
        <f t="shared" si="3"/>
        <v>66</v>
      </c>
      <c r="G39" s="21">
        <v>2500</v>
      </c>
      <c r="H39" s="21">
        <f t="shared" si="4"/>
        <v>165000</v>
      </c>
      <c r="I39" s="21"/>
      <c r="J39" s="1" t="s">
        <v>86</v>
      </c>
      <c r="K39" s="34"/>
    </row>
    <row r="40" spans="2:11" x14ac:dyDescent="0.2">
      <c r="B40" s="1" t="s">
        <v>79</v>
      </c>
      <c r="C40" s="19" t="s">
        <v>12</v>
      </c>
      <c r="D40" s="22">
        <v>8</v>
      </c>
      <c r="E40" s="25">
        <v>1</v>
      </c>
      <c r="F40" s="30">
        <f t="shared" si="3"/>
        <v>8</v>
      </c>
      <c r="G40" s="21">
        <v>1000</v>
      </c>
      <c r="H40" s="21">
        <f t="shared" si="4"/>
        <v>8000</v>
      </c>
      <c r="I40" s="21"/>
      <c r="K40" s="34"/>
    </row>
    <row r="41" spans="2:11" x14ac:dyDescent="0.2">
      <c r="B41" s="1" t="s">
        <v>45</v>
      </c>
      <c r="C41" s="19" t="s">
        <v>10</v>
      </c>
      <c r="D41" s="22">
        <v>1</v>
      </c>
      <c r="E41" s="25">
        <v>1</v>
      </c>
      <c r="F41" s="30">
        <f t="shared" si="3"/>
        <v>1</v>
      </c>
      <c r="G41" s="21">
        <v>18000</v>
      </c>
      <c r="H41" s="21">
        <f t="shared" si="4"/>
        <v>18000</v>
      </c>
      <c r="I41" s="21"/>
      <c r="K41" s="34"/>
    </row>
    <row r="42" spans="2:11" x14ac:dyDescent="0.2">
      <c r="B42" s="1" t="s">
        <v>55</v>
      </c>
      <c r="C42" s="19" t="s">
        <v>10</v>
      </c>
      <c r="D42" s="22">
        <v>1</v>
      </c>
      <c r="E42" s="25">
        <v>1</v>
      </c>
      <c r="F42" s="30">
        <f>(D42*E42)</f>
        <v>1</v>
      </c>
      <c r="G42" s="21">
        <v>8000</v>
      </c>
      <c r="H42" s="21">
        <f>(F42*G42)</f>
        <v>8000</v>
      </c>
      <c r="I42" s="21"/>
      <c r="K42" s="34"/>
    </row>
    <row r="43" spans="2:11" x14ac:dyDescent="0.2">
      <c r="B43" s="1" t="s">
        <v>62</v>
      </c>
      <c r="C43" s="19" t="s">
        <v>12</v>
      </c>
      <c r="D43" s="24">
        <v>500</v>
      </c>
      <c r="E43" s="25">
        <v>1.3</v>
      </c>
      <c r="F43" s="30">
        <f t="shared" si="3"/>
        <v>650</v>
      </c>
      <c r="G43" s="21">
        <v>65</v>
      </c>
      <c r="H43" s="21">
        <f t="shared" si="4"/>
        <v>42250</v>
      </c>
      <c r="I43" s="21"/>
      <c r="K43" s="34"/>
    </row>
    <row r="44" spans="2:11" x14ac:dyDescent="0.2">
      <c r="C44" s="19"/>
      <c r="D44" s="22"/>
      <c r="E44" s="25"/>
      <c r="F44" s="30"/>
      <c r="G44" s="21"/>
      <c r="H44" s="21"/>
      <c r="I44" s="21"/>
      <c r="K44" s="34"/>
    </row>
    <row r="45" spans="2:11" x14ac:dyDescent="0.2">
      <c r="B45" s="1" t="s">
        <v>46</v>
      </c>
      <c r="C45" s="19"/>
      <c r="D45" s="19"/>
      <c r="E45" s="19"/>
      <c r="F45" s="19"/>
      <c r="G45" s="21"/>
      <c r="H45" s="21"/>
      <c r="I45" s="21">
        <f>SUM(H36:H44)</f>
        <v>250904</v>
      </c>
      <c r="K45" s="34"/>
    </row>
    <row r="46" spans="2:11" x14ac:dyDescent="0.2">
      <c r="C46" s="19"/>
      <c r="D46" s="19"/>
      <c r="E46" s="19"/>
      <c r="F46" s="19"/>
      <c r="G46" s="21"/>
      <c r="H46" s="21"/>
      <c r="I46" s="21"/>
      <c r="K46" s="34"/>
    </row>
    <row r="47" spans="2:11" ht="15.75" x14ac:dyDescent="0.25">
      <c r="B47" s="14" t="s">
        <v>56</v>
      </c>
      <c r="C47" s="18"/>
      <c r="D47" s="18"/>
      <c r="E47" s="18"/>
      <c r="F47" s="18"/>
      <c r="G47" s="23"/>
      <c r="H47" s="23"/>
      <c r="I47" s="18"/>
      <c r="K47" s="34"/>
    </row>
    <row r="48" spans="2:11" x14ac:dyDescent="0.2">
      <c r="B48" s="1" t="s">
        <v>33</v>
      </c>
      <c r="C48" s="19" t="s">
        <v>12</v>
      </c>
      <c r="D48" s="19">
        <v>30</v>
      </c>
      <c r="E48" s="19">
        <v>1.3</v>
      </c>
      <c r="F48" s="30">
        <f t="shared" ref="F48:F54" si="5">(D48*E48)</f>
        <v>39</v>
      </c>
      <c r="G48" s="21">
        <v>65</v>
      </c>
      <c r="H48" s="21">
        <f>(D48*G48)</f>
        <v>1950</v>
      </c>
      <c r="I48" s="21"/>
      <c r="K48" s="34"/>
    </row>
    <row r="49" spans="2:11" x14ac:dyDescent="0.2">
      <c r="B49" s="1" t="s">
        <v>59</v>
      </c>
      <c r="C49" s="19" t="s">
        <v>60</v>
      </c>
      <c r="D49" s="24">
        <v>15</v>
      </c>
      <c r="E49" s="19">
        <v>1.2</v>
      </c>
      <c r="F49" s="30">
        <f t="shared" si="5"/>
        <v>18</v>
      </c>
      <c r="G49" s="21">
        <v>160</v>
      </c>
      <c r="H49" s="21">
        <f t="shared" ref="H49:H54" si="6">(F49*G49)</f>
        <v>2880</v>
      </c>
      <c r="I49" s="21"/>
      <c r="K49" s="34"/>
    </row>
    <row r="50" spans="2:11" x14ac:dyDescent="0.2">
      <c r="B50" s="1" t="s">
        <v>78</v>
      </c>
      <c r="C50" s="19" t="s">
        <v>44</v>
      </c>
      <c r="D50" s="24">
        <v>52</v>
      </c>
      <c r="E50" s="39">
        <v>1</v>
      </c>
      <c r="F50" s="30">
        <f t="shared" si="5"/>
        <v>52</v>
      </c>
      <c r="G50" s="21">
        <v>20</v>
      </c>
      <c r="H50" s="21">
        <f t="shared" si="6"/>
        <v>1040</v>
      </c>
      <c r="I50" s="21"/>
      <c r="K50" s="34"/>
    </row>
    <row r="51" spans="2:11" x14ac:dyDescent="0.2">
      <c r="B51" s="1" t="s">
        <v>61</v>
      </c>
      <c r="C51" s="19" t="s">
        <v>44</v>
      </c>
      <c r="D51" s="30">
        <v>80</v>
      </c>
      <c r="E51" s="39">
        <v>1</v>
      </c>
      <c r="F51" s="30">
        <f t="shared" si="5"/>
        <v>80</v>
      </c>
      <c r="G51" s="41">
        <v>35</v>
      </c>
      <c r="H51" s="21">
        <f t="shared" si="6"/>
        <v>2800</v>
      </c>
      <c r="I51" s="21"/>
      <c r="K51" s="34"/>
    </row>
    <row r="52" spans="2:11" x14ac:dyDescent="0.2">
      <c r="B52" s="1" t="s">
        <v>80</v>
      </c>
      <c r="C52" s="19" t="s">
        <v>13</v>
      </c>
      <c r="D52" s="30">
        <v>4</v>
      </c>
      <c r="E52" s="39">
        <v>1</v>
      </c>
      <c r="F52" s="30">
        <f t="shared" ref="F52" si="7">(D52*E52)</f>
        <v>4</v>
      </c>
      <c r="G52" s="41">
        <v>3000</v>
      </c>
      <c r="H52" s="21">
        <f t="shared" si="6"/>
        <v>12000</v>
      </c>
      <c r="I52" s="21"/>
      <c r="K52" s="34"/>
    </row>
    <row r="53" spans="2:11" x14ac:dyDescent="0.2">
      <c r="B53" s="1" t="s">
        <v>63</v>
      </c>
      <c r="C53" s="19" t="s">
        <v>44</v>
      </c>
      <c r="D53" s="19">
        <v>30</v>
      </c>
      <c r="E53" s="39">
        <v>1</v>
      </c>
      <c r="F53" s="30">
        <f t="shared" si="5"/>
        <v>30</v>
      </c>
      <c r="G53" s="42">
        <v>4</v>
      </c>
      <c r="H53" s="21">
        <f t="shared" si="6"/>
        <v>120</v>
      </c>
      <c r="I53" s="21"/>
      <c r="K53" s="34"/>
    </row>
    <row r="54" spans="2:11" x14ac:dyDescent="0.2">
      <c r="B54" s="1" t="s">
        <v>64</v>
      </c>
      <c r="C54" s="19" t="s">
        <v>10</v>
      </c>
      <c r="D54" s="19">
        <v>1</v>
      </c>
      <c r="E54" s="39">
        <v>1</v>
      </c>
      <c r="F54" s="30">
        <f t="shared" si="5"/>
        <v>1</v>
      </c>
      <c r="G54" s="42">
        <v>10000</v>
      </c>
      <c r="H54" s="21">
        <f t="shared" si="6"/>
        <v>10000</v>
      </c>
      <c r="I54" s="21"/>
      <c r="K54" s="34"/>
    </row>
    <row r="55" spans="2:11" x14ac:dyDescent="0.2">
      <c r="I55" s="21"/>
      <c r="K55" s="34"/>
    </row>
    <row r="56" spans="2:11" x14ac:dyDescent="0.2">
      <c r="B56" s="1" t="s">
        <v>57</v>
      </c>
      <c r="C56" s="19"/>
      <c r="D56" s="19"/>
      <c r="E56" s="19"/>
      <c r="F56" s="30"/>
      <c r="G56" s="21"/>
      <c r="H56" s="21"/>
      <c r="I56" s="21">
        <f>SUM(H48:H55)</f>
        <v>30790</v>
      </c>
      <c r="K56" s="34"/>
    </row>
    <row r="57" spans="2:11" x14ac:dyDescent="0.2">
      <c r="C57" s="19"/>
      <c r="D57" s="19"/>
      <c r="E57" s="19"/>
      <c r="F57" s="30"/>
      <c r="G57" s="21"/>
      <c r="H57" s="21"/>
      <c r="I57" s="21"/>
      <c r="K57" s="34"/>
    </row>
    <row r="58" spans="2:11" ht="15.75" x14ac:dyDescent="0.25">
      <c r="B58" s="38" t="s">
        <v>65</v>
      </c>
      <c r="C58" s="36"/>
      <c r="D58" s="36"/>
      <c r="E58" s="36"/>
      <c r="F58" s="40"/>
      <c r="G58" s="37"/>
      <c r="H58" s="37"/>
      <c r="I58" s="37"/>
      <c r="K58" s="34"/>
    </row>
    <row r="59" spans="2:11" x14ac:dyDescent="0.2">
      <c r="B59" s="1" t="s">
        <v>49</v>
      </c>
      <c r="C59" s="19" t="s">
        <v>12</v>
      </c>
      <c r="D59" s="30">
        <v>8</v>
      </c>
      <c r="E59" s="19">
        <v>1.2</v>
      </c>
      <c r="F59" s="30">
        <f>(D59*E59)</f>
        <v>9.6</v>
      </c>
      <c r="G59" s="41">
        <v>125</v>
      </c>
      <c r="H59" s="21">
        <f>(F59*G59)</f>
        <v>1200</v>
      </c>
      <c r="I59" s="21"/>
      <c r="K59" s="34"/>
    </row>
    <row r="60" spans="2:11" x14ac:dyDescent="0.2">
      <c r="B60" s="1" t="s">
        <v>48</v>
      </c>
      <c r="C60" s="19" t="s">
        <v>10</v>
      </c>
      <c r="D60" s="19">
        <v>1</v>
      </c>
      <c r="E60" s="19">
        <v>1</v>
      </c>
      <c r="F60" s="30">
        <f>(D60*E60)</f>
        <v>1</v>
      </c>
      <c r="G60" s="21">
        <v>5000</v>
      </c>
      <c r="H60" s="21">
        <f>(D60*G60)</f>
        <v>5000</v>
      </c>
      <c r="I60" s="21"/>
      <c r="K60" s="34"/>
    </row>
    <row r="61" spans="2:11" x14ac:dyDescent="0.2">
      <c r="B61" s="1" t="s">
        <v>58</v>
      </c>
      <c r="C61" s="19" t="s">
        <v>10</v>
      </c>
      <c r="D61" s="19">
        <v>1</v>
      </c>
      <c r="E61" s="39">
        <v>1</v>
      </c>
      <c r="F61" s="30">
        <f>(D61*E61)</f>
        <v>1</v>
      </c>
      <c r="G61" s="21">
        <v>5000</v>
      </c>
      <c r="H61" s="21">
        <f>(D61*G61)</f>
        <v>5000</v>
      </c>
      <c r="I61" s="21"/>
      <c r="K61" s="34"/>
    </row>
    <row r="62" spans="2:11" x14ac:dyDescent="0.2">
      <c r="B62" s="1" t="s">
        <v>67</v>
      </c>
      <c r="C62" s="19" t="s">
        <v>10</v>
      </c>
      <c r="D62" s="19">
        <v>1</v>
      </c>
      <c r="E62" s="39">
        <v>1</v>
      </c>
      <c r="F62" s="30">
        <v>1</v>
      </c>
      <c r="G62" s="21">
        <v>5000</v>
      </c>
      <c r="H62" s="21">
        <f t="shared" ref="H62:H65" si="8">(D62*G62)</f>
        <v>5000</v>
      </c>
      <c r="I62" s="21"/>
      <c r="K62" s="34"/>
    </row>
    <row r="63" spans="2:11" x14ac:dyDescent="0.2">
      <c r="B63" s="1" t="s">
        <v>68</v>
      </c>
      <c r="C63" s="19" t="s">
        <v>12</v>
      </c>
      <c r="D63" s="19">
        <v>6</v>
      </c>
      <c r="E63" s="19">
        <v>1.2</v>
      </c>
      <c r="F63" s="30">
        <f>(D63*E63)</f>
        <v>7.1999999999999993</v>
      </c>
      <c r="G63" s="21">
        <v>40</v>
      </c>
      <c r="H63" s="21">
        <f t="shared" si="8"/>
        <v>240</v>
      </c>
      <c r="I63" s="21"/>
      <c r="K63" s="34"/>
    </row>
    <row r="64" spans="2:11" x14ac:dyDescent="0.2">
      <c r="B64" s="1" t="s">
        <v>69</v>
      </c>
      <c r="C64" s="19" t="s">
        <v>70</v>
      </c>
      <c r="D64" s="19">
        <v>40</v>
      </c>
      <c r="E64" s="19">
        <v>1.2</v>
      </c>
      <c r="F64" s="30">
        <f>(D64*E64)</f>
        <v>48</v>
      </c>
      <c r="G64" s="21">
        <v>3</v>
      </c>
      <c r="H64" s="21">
        <f t="shared" si="8"/>
        <v>120</v>
      </c>
      <c r="I64" s="21"/>
      <c r="K64" s="34"/>
    </row>
    <row r="65" spans="2:11" x14ac:dyDescent="0.2">
      <c r="B65" s="1" t="s">
        <v>76</v>
      </c>
      <c r="C65" s="19" t="s">
        <v>10</v>
      </c>
      <c r="D65" s="19">
        <v>1</v>
      </c>
      <c r="E65" s="39">
        <v>1</v>
      </c>
      <c r="F65" s="30">
        <f>(D65*E65)</f>
        <v>1</v>
      </c>
      <c r="G65" s="21">
        <v>2000</v>
      </c>
      <c r="H65" s="21">
        <f t="shared" si="8"/>
        <v>2000</v>
      </c>
      <c r="I65" s="21"/>
      <c r="K65" s="34"/>
    </row>
    <row r="66" spans="2:11" x14ac:dyDescent="0.2">
      <c r="C66" s="19"/>
      <c r="D66" s="19"/>
      <c r="E66" s="19"/>
      <c r="F66" s="30"/>
      <c r="G66" s="21"/>
      <c r="H66" s="21"/>
      <c r="I66" s="21"/>
      <c r="K66" s="34"/>
    </row>
    <row r="67" spans="2:11" x14ac:dyDescent="0.2">
      <c r="B67" s="1" t="s">
        <v>66</v>
      </c>
      <c r="C67" s="19"/>
      <c r="D67" s="19"/>
      <c r="E67" s="19"/>
      <c r="F67" s="19"/>
      <c r="G67" s="20"/>
      <c r="H67" s="21"/>
      <c r="I67" s="21">
        <f>SUM(H59:H65)</f>
        <v>18560</v>
      </c>
      <c r="K67" s="34"/>
    </row>
    <row r="68" spans="2:11" x14ac:dyDescent="0.2">
      <c r="H68" s="5"/>
      <c r="I68" s="5"/>
      <c r="K68" s="34"/>
    </row>
    <row r="69" spans="2:11" ht="15.75" x14ac:dyDescent="0.25">
      <c r="B69" s="15" t="s">
        <v>34</v>
      </c>
      <c r="C69" s="8"/>
      <c r="D69" s="8"/>
      <c r="E69" s="8"/>
      <c r="F69" s="8"/>
      <c r="G69" s="9"/>
      <c r="H69" s="10"/>
      <c r="I69" s="10">
        <f>(I20+I27+I33+I45+I56+I67)</f>
        <v>368464</v>
      </c>
      <c r="K69" s="34"/>
    </row>
    <row r="70" spans="2:11" x14ac:dyDescent="0.2">
      <c r="B70" s="1" t="s">
        <v>14</v>
      </c>
      <c r="C70" s="31">
        <v>8.1000000000000003E-2</v>
      </c>
      <c r="H70" s="5"/>
      <c r="I70" s="5">
        <f>I$69*C70</f>
        <v>29845.584000000003</v>
      </c>
      <c r="K70" s="34"/>
    </row>
    <row r="71" spans="2:11" x14ac:dyDescent="0.2">
      <c r="C71" s="31"/>
      <c r="H71" s="5"/>
      <c r="I71" s="5"/>
      <c r="K71" s="34"/>
    </row>
    <row r="72" spans="2:11" ht="15.75" x14ac:dyDescent="0.25">
      <c r="B72" s="15" t="s">
        <v>39</v>
      </c>
      <c r="C72" s="8"/>
      <c r="D72" s="8"/>
      <c r="E72" s="8"/>
      <c r="F72" s="8"/>
      <c r="G72" s="9"/>
      <c r="H72" s="10"/>
      <c r="I72" s="10">
        <f>SUM(I69:I70)</f>
        <v>398309.58400000003</v>
      </c>
      <c r="K72" s="34"/>
    </row>
    <row r="73" spans="2:11" x14ac:dyDescent="0.2">
      <c r="B73" s="1" t="s">
        <v>35</v>
      </c>
      <c r="C73" s="43">
        <v>0.25</v>
      </c>
      <c r="H73" s="5"/>
      <c r="I73" s="5">
        <f>I$72*C73</f>
        <v>99577.396000000008</v>
      </c>
      <c r="K73" s="34"/>
    </row>
    <row r="74" spans="2:11" x14ac:dyDescent="0.2">
      <c r="B74" s="1" t="s">
        <v>36</v>
      </c>
      <c r="C74" s="43">
        <v>0.15</v>
      </c>
      <c r="H74" s="5"/>
      <c r="I74" s="5">
        <f>I$72*C74</f>
        <v>59746.437600000005</v>
      </c>
      <c r="K74" s="34"/>
    </row>
    <row r="75" spans="2:11" x14ac:dyDescent="0.2">
      <c r="B75" s="1" t="s">
        <v>77</v>
      </c>
      <c r="C75" s="28">
        <v>0.1</v>
      </c>
      <c r="H75" s="5"/>
      <c r="I75" s="5">
        <f>I$72*C75</f>
        <v>39830.958400000003</v>
      </c>
      <c r="K75" s="34"/>
    </row>
    <row r="76" spans="2:11" x14ac:dyDescent="0.2">
      <c r="B76" s="1" t="s">
        <v>37</v>
      </c>
      <c r="I76" s="5">
        <v>1500</v>
      </c>
      <c r="K76" s="34"/>
    </row>
    <row r="77" spans="2:11" x14ac:dyDescent="0.2">
      <c r="C77" s="28"/>
      <c r="I77" s="5"/>
      <c r="K77" s="34"/>
    </row>
    <row r="78" spans="2:11" ht="15.75" x14ac:dyDescent="0.25">
      <c r="B78" s="14" t="s">
        <v>38</v>
      </c>
      <c r="C78" s="4"/>
      <c r="D78" s="4"/>
      <c r="E78" s="4"/>
      <c r="F78" s="4"/>
      <c r="G78" s="4"/>
      <c r="H78" s="4"/>
      <c r="I78" s="7">
        <f>SUM(I72:I77)</f>
        <v>598964.37600000005</v>
      </c>
      <c r="J78" s="34" t="s">
        <v>1</v>
      </c>
      <c r="K78" s="34"/>
    </row>
    <row r="79" spans="2:11" x14ac:dyDescent="0.2">
      <c r="I79" s="5"/>
    </row>
    <row r="80" spans="2:11" x14ac:dyDescent="0.2">
      <c r="B80" s="13" t="s">
        <v>25</v>
      </c>
      <c r="I80" s="5"/>
    </row>
  </sheetData>
  <mergeCells count="1">
    <mergeCell ref="C9:I9"/>
  </mergeCells>
  <pageMargins left="0.52" right="0.75" top="0.53" bottom="0.4" header="0.5" footer="0.37"/>
  <pageSetup scale="54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Waterfallengineering</dc:creator>
  <cp:lastModifiedBy>Kristin Murray</cp:lastModifiedBy>
  <cp:lastPrinted>2016-10-18T20:29:44Z</cp:lastPrinted>
  <dcterms:created xsi:type="dcterms:W3CDTF">2003-12-02T20:31:22Z</dcterms:created>
  <dcterms:modified xsi:type="dcterms:W3CDTF">2022-02-11T00:41:21Z</dcterms:modified>
</cp:coreProperties>
</file>