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lizabeth.butler\OneDrive - Washington State Executive Branch Agencies\WRIA 8 Cedar-Sammamish\Snohomish County\"/>
    </mc:Choice>
  </mc:AlternateContent>
  <xr:revisionPtr revIDLastSave="96" documentId="8_{37E6A239-5862-4496-A0F8-7233B6D7A8C0}" xr6:coauthVersionLast="45" xr6:coauthVersionMax="45" xr10:uidLastSave="{C74B7902-3C7D-40F0-860D-01C9166986D3}"/>
  <bookViews>
    <workbookView xWindow="29895" yWindow="1785" windowWidth="26955" windowHeight="13260" xr2:uid="{00000000-000D-0000-FFFF-FFFF00000000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L9" i="1" l="1"/>
  <c r="G7" i="1"/>
  <c r="K9" i="1"/>
  <c r="G6" i="1" l="1"/>
  <c r="G8" i="1" l="1"/>
  <c r="G5" i="1"/>
  <c r="G4" i="1"/>
  <c r="J9" i="1"/>
  <c r="H9" i="1"/>
  <c r="I9" i="1"/>
  <c r="D9" i="1" l="1"/>
  <c r="E8" i="1" l="1"/>
  <c r="E7" i="1"/>
  <c r="D10" i="1"/>
  <c r="E6" i="1"/>
  <c r="E5" i="1"/>
  <c r="E4" i="1"/>
  <c r="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Butler, Elizabeth (RCO)</author>
  </authors>
  <commentList>
    <comment ref="F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Butler, Elizabeth (RCO):</t>
        </r>
        <r>
          <rPr>
            <sz val="9"/>
            <color indexed="81"/>
            <rFont val="Tahoma"/>
            <charset val="1"/>
          </rPr>
          <t xml:space="preserve">
Application included $9,995,728 match
Kay got approval to reduce to ESRP  minimum required of 30% (of ESRP + Match) so $407,143 increased to $428,572 w/ +$50K ESRP
</t>
        </r>
      </text>
    </comment>
    <comment ref="F7" authorId="0" shapeId="0" xr:uid="{C9A61546-BDCB-4D36-B512-541F412CF491}">
      <text>
        <r>
          <rPr>
            <b/>
            <sz val="9"/>
            <color indexed="81"/>
            <rFont val="Tahoma"/>
            <charset val="1"/>
          </rPr>
          <t>Butler, Elizabeth (RCO):</t>
        </r>
        <r>
          <rPr>
            <sz val="9"/>
            <color indexed="81"/>
            <rFont val="Tahoma"/>
            <charset val="1"/>
          </rPr>
          <t xml:space="preserve">
MA secured Kaleen's approval to remove the RR Bridge costs from the Water Access scope, which significantly reduced required match amount. This reflects the minimum $1:$1 match for WWRP.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Butler, Elizabeth (RCO):</t>
        </r>
        <r>
          <rPr>
            <sz val="9"/>
            <color indexed="81"/>
            <rFont val="Tahoma"/>
            <family val="2"/>
          </rPr>
          <t xml:space="preserve">
This is the amount of funding initially calculated to meet Snohomish County match commitments.
Atleast 10% of agreement amount must be local match.
</t>
        </r>
      </text>
    </comment>
  </commentList>
</comments>
</file>

<file path=xl/sharedStrings.xml><?xml version="1.0" encoding="utf-8"?>
<sst xmlns="http://schemas.openxmlformats.org/spreadsheetml/2006/main" count="27" uniqueCount="26">
  <si>
    <t>Meadowdale Match</t>
  </si>
  <si>
    <t>18-1259</t>
  </si>
  <si>
    <t>Salmon State + PSAR</t>
  </si>
  <si>
    <t>Project Number</t>
  </si>
  <si>
    <t>Funding Source</t>
  </si>
  <si>
    <t>Match Sources</t>
  </si>
  <si>
    <t>18-1587</t>
  </si>
  <si>
    <t>ESRP</t>
  </si>
  <si>
    <t>18-1504</t>
  </si>
  <si>
    <t>ALEA</t>
  </si>
  <si>
    <t>Snohomish County</t>
  </si>
  <si>
    <t>Total (sum across right)</t>
  </si>
  <si>
    <t>Total (sum above):</t>
  </si>
  <si>
    <t>Grant Request Amount</t>
  </si>
  <si>
    <t>Award Amount</t>
  </si>
  <si>
    <t>Match Required</t>
  </si>
  <si>
    <t>Agreement Total</t>
  </si>
  <si>
    <t>10% local match reqd</t>
  </si>
  <si>
    <t>% Project</t>
  </si>
  <si>
    <t>18-1507</t>
  </si>
  <si>
    <t>WWRP-Water Access</t>
  </si>
  <si>
    <t>Sal/PSAR       18-1259</t>
  </si>
  <si>
    <t>ESRP             18-1587</t>
  </si>
  <si>
    <t>WWRP-WA 18-1507</t>
  </si>
  <si>
    <t>ALEA             18-1504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</si>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</sst>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0" fillId="5" borderId="1" xfId="1" applyNumberFormat="1" applyFont="1" applyFill="1" applyBorder="1"/>
    <xf numFmtId="164" fontId="0" fillId="7" borderId="1" xfId="1" applyNumberFormat="1" applyFont="1" applyFill="1" applyBorder="1"/>
    <xf numFmtId="0" fontId="0" fillId="8" borderId="0" xfId="0" applyFill="1"/>
    <xf numFmtId="164" fontId="0" fillId="8" borderId="1" xfId="1" applyNumberFormat="1" applyFont="1" applyFill="1" applyBorder="1"/>
    <xf numFmtId="164" fontId="0" fillId="5" borderId="1" xfId="0" applyNumberFormat="1" applyFill="1" applyBorder="1"/>
    <xf numFmtId="44" fontId="0" fillId="0" borderId="0" xfId="0" applyNumberFormat="1"/>
    <xf numFmtId="44" fontId="0" fillId="0" borderId="0" xfId="1" applyFont="1"/>
    <xf numFmtId="164" fontId="0" fillId="0" borderId="0" xfId="0" applyNumberFormat="1"/>
    <xf numFmtId="164" fontId="0" fillId="11" borderId="1" xfId="1" applyNumberFormat="1" applyFont="1" applyFill="1" applyBorder="1"/>
    <xf numFmtId="0" fontId="0" fillId="6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164" fontId="0" fillId="2" borderId="2" xfId="1" applyNumberFormat="1" applyFont="1" applyFill="1" applyBorder="1"/>
    <xf numFmtId="164" fontId="0" fillId="3" borderId="2" xfId="1" applyNumberFormat="1" applyFont="1" applyFill="1" applyBorder="1"/>
    <xf numFmtId="0" fontId="0" fillId="3" borderId="1" xfId="0" applyFill="1" applyBorder="1"/>
    <xf numFmtId="9" fontId="0" fillId="3" borderId="1" xfId="2" applyFont="1" applyFill="1" applyBorder="1"/>
    <xf numFmtId="164" fontId="0" fillId="3" borderId="1" xfId="0" applyNumberFormat="1" applyFill="1" applyBorder="1"/>
    <xf numFmtId="0" fontId="0" fillId="7" borderId="1" xfId="0" applyFill="1" applyBorder="1"/>
    <xf numFmtId="9" fontId="0" fillId="7" borderId="1" xfId="2" applyFont="1" applyFill="1" applyBorder="1"/>
    <xf numFmtId="164" fontId="0" fillId="7" borderId="1" xfId="0" applyNumberFormat="1" applyFill="1" applyBorder="1"/>
    <xf numFmtId="0" fontId="0" fillId="8" borderId="1" xfId="0" applyFill="1" applyBorder="1"/>
    <xf numFmtId="9" fontId="0" fillId="8" borderId="1" xfId="2" applyFont="1" applyFill="1" applyBorder="1"/>
    <xf numFmtId="164" fontId="2" fillId="8" borderId="1" xfId="1" applyNumberFormat="1" applyFont="1" applyFill="1" applyBorder="1"/>
    <xf numFmtId="164" fontId="0" fillId="8" borderId="1" xfId="0" applyNumberFormat="1" applyFill="1" applyBorder="1"/>
    <xf numFmtId="0" fontId="0" fillId="11" borderId="1" xfId="0" applyFill="1" applyBorder="1"/>
    <xf numFmtId="9" fontId="0" fillId="11" borderId="1" xfId="2" applyFont="1" applyFill="1" applyBorder="1"/>
    <xf numFmtId="164" fontId="2" fillId="11" borderId="1" xfId="1" applyNumberFormat="1" applyFont="1" applyFill="1" applyBorder="1"/>
    <xf numFmtId="164" fontId="0" fillId="11" borderId="1" xfId="0" applyNumberFormat="1" applyFill="1" applyBorder="1"/>
    <xf numFmtId="44" fontId="0" fillId="6" borderId="1" xfId="0" applyNumberFormat="1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6" borderId="1" xfId="0" applyFont="1" applyFill="1" applyBorder="1"/>
    <xf numFmtId="44" fontId="8" fillId="6" borderId="1" xfId="0" applyNumberFormat="1" applyFont="1" applyFill="1" applyBorder="1"/>
    <xf numFmtId="0" fontId="8" fillId="0" borderId="1" xfId="0" applyFont="1" applyBorder="1" applyAlignment="1">
      <alignment horizontal="center" wrapText="1"/>
    </xf>
    <xf numFmtId="14" fontId="0" fillId="0" borderId="0" xfId="0" applyNumberFormat="1" applyAlignment="1">
      <alignment vertical="top"/>
    </xf>
    <xf numFmtId="164" fontId="3" fillId="3" borderId="5" xfId="1" applyNumberFormat="1" applyFont="1" applyFill="1" applyBorder="1"/>
    <xf numFmtId="164" fontId="3" fillId="7" borderId="6" xfId="1" applyNumberFormat="1" applyFont="1" applyFill="1" applyBorder="1"/>
    <xf numFmtId="164" fontId="3" fillId="8" borderId="6" xfId="1" applyNumberFormat="1" applyFont="1" applyFill="1" applyBorder="1"/>
    <xf numFmtId="164" fontId="3" fillId="11" borderId="6" xfId="1" applyNumberFormat="1" applyFont="1" applyFill="1" applyBorder="1"/>
    <xf numFmtId="164" fontId="3" fillId="5" borderId="6" xfId="1" applyNumberFormat="1" applyFont="1" applyFill="1" applyBorder="1"/>
    <xf numFmtId="164" fontId="3" fillId="3" borderId="7" xfId="1" applyNumberFormat="1" applyFont="1" applyFill="1" applyBorder="1"/>
    <xf numFmtId="164" fontId="3" fillId="7" borderId="7" xfId="1" applyNumberFormat="1" applyFont="1" applyFill="1" applyBorder="1"/>
    <xf numFmtId="164" fontId="3" fillId="8" borderId="7" xfId="1" applyNumberFormat="1" applyFont="1" applyFill="1" applyBorder="1"/>
    <xf numFmtId="164" fontId="3" fillId="11" borderId="7" xfId="1" applyNumberFormat="1" applyFont="1" applyFill="1" applyBorder="1"/>
    <xf numFmtId="164" fontId="3" fillId="5" borderId="7" xfId="1" applyNumberFormat="1" applyFont="1" applyFill="1" applyBorder="1"/>
    <xf numFmtId="164" fontId="0" fillId="3" borderId="4" xfId="1" applyNumberFormat="1" applyFont="1" applyFill="1" applyBorder="1"/>
    <xf numFmtId="164" fontId="0" fillId="7" borderId="4" xfId="1" applyNumberFormat="1" applyFont="1" applyFill="1" applyBorder="1"/>
    <xf numFmtId="164" fontId="0" fillId="8" borderId="4" xfId="1" applyNumberFormat="1" applyFont="1" applyFill="1" applyBorder="1"/>
    <xf numFmtId="164" fontId="0" fillId="11" borderId="4" xfId="1" applyNumberFormat="1" applyFont="1" applyFill="1" applyBorder="1"/>
    <xf numFmtId="0" fontId="0" fillId="2" borderId="4" xfId="0" applyFill="1" applyBorder="1"/>
    <xf numFmtId="164" fontId="8" fillId="0" borderId="6" xfId="0" applyNumberFormat="1" applyFont="1" applyBorder="1"/>
    <xf numFmtId="9" fontId="8" fillId="0" borderId="6" xfId="2" applyFont="1" applyBorder="1"/>
    <xf numFmtId="164" fontId="0" fillId="5" borderId="4" xfId="0" applyNumberFormat="1" applyFill="1" applyBorder="1"/>
    <xf numFmtId="9" fontId="0" fillId="5" borderId="4" xfId="2" applyFont="1" applyFill="1" applyBorder="1"/>
    <xf numFmtId="0" fontId="0" fillId="0" borderId="6" xfId="0" applyBorder="1"/>
    <xf numFmtId="0" fontId="9" fillId="0" borderId="6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0" fillId="5" borderId="4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M23" sqref="M23"/>
    </sheetView>
  </sheetViews>
  <sheetFormatPr defaultRowHeight="15" x14ac:dyDescent="0.25"/>
  <cols>
    <col min="1" max="1" width="9.85546875" customWidth="1"/>
    <col min="2" max="2" width="23.42578125" customWidth="1"/>
    <col min="3" max="3" width="19.7109375" bestFit="1" customWidth="1"/>
    <col min="4" max="4" width="19.7109375" customWidth="1"/>
    <col min="5" max="5" width="9.28515625" bestFit="1" customWidth="1"/>
    <col min="6" max="6" width="17.5703125" bestFit="1" customWidth="1"/>
    <col min="7" max="7" width="20.140625" bestFit="1" customWidth="1"/>
    <col min="8" max="8" width="12.28515625" bestFit="1" customWidth="1"/>
    <col min="9" max="9" width="11.7109375" bestFit="1" customWidth="1"/>
    <col min="10" max="10" width="11" customWidth="1"/>
    <col min="11" max="11" width="11.42578125" customWidth="1"/>
    <col min="12" max="12" width="13.140625" customWidth="1"/>
    <col min="13" max="13" width="9.7109375" bestFit="1" customWidth="1"/>
    <col min="14" max="14" width="11.5703125" bestFit="1" customWidth="1"/>
  </cols>
  <sheetData>
    <row r="1" spans="1:14" x14ac:dyDescent="0.25">
      <c r="A1" s="16" t="s">
        <v>0</v>
      </c>
    </row>
    <row r="2" spans="1:14" ht="26.25" customHeight="1" x14ac:dyDescent="0.25">
      <c r="A2" s="43">
        <v>44215</v>
      </c>
      <c r="H2" s="17" t="s">
        <v>5</v>
      </c>
      <c r="I2" s="17"/>
      <c r="J2" s="17"/>
      <c r="K2" s="17"/>
      <c r="L2" s="17"/>
    </row>
    <row r="3" spans="1:14" ht="28.5" customHeight="1" x14ac:dyDescent="0.25">
      <c r="A3" s="42" t="s">
        <v>3</v>
      </c>
      <c r="B3" s="42" t="s">
        <v>4</v>
      </c>
      <c r="C3" s="42" t="s">
        <v>13</v>
      </c>
      <c r="D3" s="42" t="s">
        <v>14</v>
      </c>
      <c r="E3" s="42" t="s">
        <v>18</v>
      </c>
      <c r="F3" s="42" t="s">
        <v>15</v>
      </c>
      <c r="G3" s="42" t="s">
        <v>11</v>
      </c>
      <c r="H3" s="18" t="s">
        <v>21</v>
      </c>
      <c r="I3" s="12" t="s">
        <v>22</v>
      </c>
      <c r="J3" s="13" t="s">
        <v>24</v>
      </c>
      <c r="K3" s="14" t="s">
        <v>23</v>
      </c>
      <c r="L3" s="15" t="s">
        <v>10</v>
      </c>
    </row>
    <row r="4" spans="1:14" x14ac:dyDescent="0.25">
      <c r="A4" s="21" t="s">
        <v>1</v>
      </c>
      <c r="B4" s="21" t="s">
        <v>2</v>
      </c>
      <c r="C4" s="2">
        <v>800000</v>
      </c>
      <c r="D4" s="2">
        <v>800000</v>
      </c>
      <c r="E4" s="22">
        <f>D4/D9</f>
        <v>0.22168088980492359</v>
      </c>
      <c r="F4" s="2">
        <v>158176</v>
      </c>
      <c r="G4" s="23">
        <f>SUM(H4:L4)</f>
        <v>158176</v>
      </c>
      <c r="H4" s="19"/>
      <c r="I4" s="4"/>
      <c r="J4" s="6">
        <v>71428</v>
      </c>
      <c r="K4" s="11">
        <v>65319</v>
      </c>
      <c r="L4" s="3">
        <v>21429</v>
      </c>
    </row>
    <row r="5" spans="1:14" x14ac:dyDescent="0.25">
      <c r="A5" s="24" t="s">
        <v>6</v>
      </c>
      <c r="B5" s="24" t="s">
        <v>7</v>
      </c>
      <c r="C5" s="4">
        <v>1000000</v>
      </c>
      <c r="D5" s="4">
        <v>1000000</v>
      </c>
      <c r="E5" s="25">
        <f>D5/D9</f>
        <v>0.27710111225615447</v>
      </c>
      <c r="F5" s="4">
        <v>428572</v>
      </c>
      <c r="G5" s="26">
        <f>SUM(H5:L5)</f>
        <v>428572</v>
      </c>
      <c r="H5" s="20">
        <v>0</v>
      </c>
      <c r="I5" s="1"/>
      <c r="J5" s="6">
        <v>428572</v>
      </c>
      <c r="K5" s="11"/>
      <c r="L5" s="7"/>
      <c r="N5" s="10"/>
    </row>
    <row r="6" spans="1:14" x14ac:dyDescent="0.25">
      <c r="A6" s="27" t="s">
        <v>8</v>
      </c>
      <c r="B6" s="27" t="s">
        <v>9</v>
      </c>
      <c r="C6" s="6">
        <v>500000</v>
      </c>
      <c r="D6" s="6">
        <v>500000</v>
      </c>
      <c r="E6" s="28">
        <f>D6/D9</f>
        <v>0.13855055612807723</v>
      </c>
      <c r="F6" s="29">
        <v>2389394</v>
      </c>
      <c r="G6" s="30">
        <f>SUM(H6:L6)</f>
        <v>2389394</v>
      </c>
      <c r="H6" s="20">
        <v>316738</v>
      </c>
      <c r="I6" s="4">
        <v>1000000</v>
      </c>
      <c r="J6" s="1"/>
      <c r="K6" s="11">
        <v>538759</v>
      </c>
      <c r="L6" s="7">
        <v>533897</v>
      </c>
    </row>
    <row r="7" spans="1:14" x14ac:dyDescent="0.25">
      <c r="A7" s="31" t="s">
        <v>19</v>
      </c>
      <c r="B7" s="31" t="s">
        <v>20</v>
      </c>
      <c r="C7" s="11">
        <v>1000000</v>
      </c>
      <c r="D7" s="11">
        <v>604078</v>
      </c>
      <c r="E7" s="32">
        <f>D7/D9</f>
        <v>0.1673906856894733</v>
      </c>
      <c r="F7" s="33">
        <v>604078</v>
      </c>
      <c r="G7" s="34">
        <f>SUM(H7:L7)</f>
        <v>604078</v>
      </c>
      <c r="H7" s="20">
        <v>483262</v>
      </c>
      <c r="I7" s="4"/>
      <c r="J7" s="5"/>
      <c r="K7" s="1"/>
      <c r="L7" s="7">
        <v>120816</v>
      </c>
    </row>
    <row r="8" spans="1:14" ht="15.75" thickBot="1" x14ac:dyDescent="0.3">
      <c r="A8" s="68"/>
      <c r="B8" s="68" t="s">
        <v>10</v>
      </c>
      <c r="C8" s="61"/>
      <c r="D8" s="61">
        <v>704713</v>
      </c>
      <c r="E8" s="62">
        <f>D8/D9</f>
        <v>0.19527675612137141</v>
      </c>
      <c r="F8" s="61"/>
      <c r="G8" s="61">
        <f t="shared" ref="G8" si="0">SUM(H8:L8)</f>
        <v>0</v>
      </c>
      <c r="H8" s="54">
        <v>0</v>
      </c>
      <c r="I8" s="55">
        <v>0</v>
      </c>
      <c r="J8" s="56">
        <v>0</v>
      </c>
      <c r="K8" s="57"/>
      <c r="L8" s="58"/>
    </row>
    <row r="9" spans="1:14" ht="16.5" thickTop="1" thickBot="1" x14ac:dyDescent="0.3">
      <c r="A9" s="65" t="s">
        <v>16</v>
      </c>
      <c r="B9" s="66"/>
      <c r="C9" s="67"/>
      <c r="D9" s="59">
        <f>SUM(D4:D8)</f>
        <v>3608791</v>
      </c>
      <c r="E9" s="60">
        <f>SUM(E4:E8)</f>
        <v>0.99999999999999989</v>
      </c>
      <c r="F9" s="63"/>
      <c r="G9" s="64" t="s">
        <v>12</v>
      </c>
      <c r="H9" s="49">
        <f>SUM(H4:H8)</f>
        <v>800000</v>
      </c>
      <c r="I9" s="50">
        <f>SUM(I4:I8)</f>
        <v>1000000</v>
      </c>
      <c r="J9" s="51">
        <f>SUM(J4:J8)</f>
        <v>500000</v>
      </c>
      <c r="K9" s="52">
        <f>SUM(K4:K8)</f>
        <v>604078</v>
      </c>
      <c r="L9" s="53">
        <f>SUM(L4:L8)</f>
        <v>676142</v>
      </c>
    </row>
    <row r="10" spans="1:14" ht="15.75" thickTop="1" x14ac:dyDescent="0.25">
      <c r="A10" s="36"/>
      <c r="B10" s="37"/>
      <c r="C10" s="40" t="s">
        <v>17</v>
      </c>
      <c r="D10" s="41">
        <f>D9*0.1</f>
        <v>360879.10000000003</v>
      </c>
      <c r="E10" s="35"/>
      <c r="F10" s="38" t="s">
        <v>25</v>
      </c>
      <c r="G10" s="39"/>
      <c r="H10" s="44">
        <f>D4-H9</f>
        <v>0</v>
      </c>
      <c r="I10" s="45">
        <f>D5-I9</f>
        <v>0</v>
      </c>
      <c r="J10" s="46">
        <f>D6-J9</f>
        <v>0</v>
      </c>
      <c r="K10" s="47">
        <f>D7-K9</f>
        <v>0</v>
      </c>
      <c r="L10" s="48">
        <f>D8-L9</f>
        <v>28571</v>
      </c>
    </row>
    <row r="13" spans="1:14" x14ac:dyDescent="0.25">
      <c r="M13" s="10"/>
    </row>
    <row r="21" spans="6:6" x14ac:dyDescent="0.25">
      <c r="F21" s="8"/>
    </row>
    <row r="22" spans="6:6" x14ac:dyDescent="0.25">
      <c r="F22" s="8"/>
    </row>
    <row r="24" spans="6:6" x14ac:dyDescent="0.25">
      <c r="F24" s="8"/>
    </row>
    <row r="25" spans="6:6" x14ac:dyDescent="0.25">
      <c r="F25" s="9"/>
    </row>
  </sheetData>
  <mergeCells count="4">
    <mergeCell ref="H2:L2"/>
    <mergeCell ref="A9:C9"/>
    <mergeCell ref="A10:B10"/>
    <mergeCell ref="F10:G10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E430D631E3F42BC8F25D8A988292D" ma:contentTypeVersion="11" ma:contentTypeDescription="Create a new document." ma:contentTypeScope="" ma:versionID="f23c5b0998bcf00ce117b6cd3c7ca4ed">
  <xsd:schema xmlns:xsd="http://www.w3.org/2001/XMLSchema" xmlns:xs="http://www.w3.org/2001/XMLSchema" xmlns:p="http://schemas.microsoft.com/office/2006/metadata/properties" xmlns:ns3="907bf4a9-af3f-400a-89d2-13043d655fde" xmlns:ns4="afed2695-4abf-4e9d-8724-ddd6113e5b1d" targetNamespace="http://schemas.microsoft.com/office/2006/metadata/properties" ma:root="true" ma:fieldsID="a7d997b68bf89cb51716502ae5f3eef9" ns3:_="" ns4:_="">
    <xsd:import namespace="907bf4a9-af3f-400a-89d2-13043d655fde"/>
    <xsd:import namespace="afed2695-4abf-4e9d-8724-ddd6113e5b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bf4a9-af3f-400a-89d2-13043d655f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d2695-4abf-4e9d-8724-ddd6113e5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7385CB-4263-41A9-913B-6544EE7B5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A40560-E1E9-45CF-A178-61CAF4DFD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7bf4a9-af3f-400a-89d2-13043d655fde"/>
    <ds:schemaRef ds:uri="afed2695-4abf-4e9d-8724-ddd6113e5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4C8695-1F6C-488C-845A-9CD74FC097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Recreation and Conservation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Elizabeth (RCO)</dc:creator>
  <cp:lastModifiedBy>Butler, Elizabeth (RCO)</cp:lastModifiedBy>
  <dcterms:created xsi:type="dcterms:W3CDTF">2019-05-16T21:43:13Z</dcterms:created>
  <dcterms:modified xsi:type="dcterms:W3CDTF">2021-01-19T20:56:56Z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5b13429fb79541b0ad252aba20d81efa</vt:lpwstr>
  </property>
  <property fmtid="{D5CDD505-2E9C-101B-9397-08002B2CF9AE}" pid="3" name="ContentTypeId">
    <vt:lpwstr>0x010100DA8E430D631E3F42BC8F25D8A988292D</vt:lpwstr>
  </property>
</Properties>
</file>