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P:\Public Works\Stormwater\Grants\2018 Brian Abbott Fish Barrier Removal Board (FBRF)\George Davis\Final Application 2018.06\"/>
    </mc:Choice>
  </mc:AlternateContent>
  <bookViews>
    <workbookView xWindow="0" yWindow="0" windowWidth="16575" windowHeight="5295" tabRatio="661" activeTab="1"/>
  </bookViews>
  <sheets>
    <sheet name="Instructions" sheetId="6" r:id="rId1"/>
    <sheet name="Design" sheetId="8" r:id="rId2"/>
    <sheet name="Restoration" sheetId="12" r:id="rId3"/>
    <sheet name="TOTAL SHEETS 2-3" sheetId="10" r:id="rId4"/>
    <sheet name="Lists for dropdown" sheetId="11" r:id="rId5"/>
  </sheets>
  <externalReferences>
    <externalReference r:id="rId6"/>
  </externalReferences>
  <definedNames>
    <definedName name="aae_choices">'Lists for dropdown'!$A$19:$A$25</definedName>
    <definedName name="ae_choices">'Lists for dropdown'!$A$18:$A$25</definedName>
    <definedName name="Categories">Restoration!$A$13:$A$22</definedName>
    <definedName name="Category">Restoration!$A$13:$A$22</definedName>
    <definedName name="Categorychoices">'Lists for dropdown'!$A$4:$A$14</definedName>
    <definedName name="choose_category">'Lists for dropdown'!$A$1:$A$14</definedName>
    <definedName name="Design">'Lists for dropdown'!$A$56:$A$66</definedName>
    <definedName name="DesignOnly">'Lists for dropdown'!$A$55:$A$66</definedName>
    <definedName name="Incidental_Costs">'Lists for dropdown'!$A$35:$A$53</definedName>
    <definedName name="_xlnm.Print_Area" localSheetId="1">Design!$A$4:$J$39</definedName>
    <definedName name="_xlnm.Print_Area" localSheetId="0">Instructions!$A$1:$M$26</definedName>
    <definedName name="_xlnm.Print_Area" localSheetId="2">Restoration!$A$5:$J$53</definedName>
    <definedName name="_xlnm.Print_Area" localSheetId="3">'TOTAL SHEETS 2-3'!$A$1:$G$20</definedName>
    <definedName name="Property_Costs">'Lists for dropdown'!$A$28:$A$32</definedName>
    <definedName name="test2">'[1]Lists for dropdown'!$A$55:$A$66</definedName>
  </definedNames>
  <calcPr calcId="162913"/>
</workbook>
</file>

<file path=xl/calcChain.xml><?xml version="1.0" encoding="utf-8"?>
<calcChain xmlns="http://schemas.openxmlformats.org/spreadsheetml/2006/main">
  <c r="E21" i="8" l="1"/>
  <c r="K21" i="8" s="1"/>
  <c r="G36" i="8" l="1"/>
  <c r="F36" i="8"/>
  <c r="E31" i="8"/>
  <c r="K31" i="8" s="1"/>
  <c r="E30" i="8"/>
  <c r="K30" i="8" s="1"/>
  <c r="E29" i="8"/>
  <c r="K29" i="8" s="1"/>
  <c r="E28" i="8"/>
  <c r="K28" i="8" s="1"/>
  <c r="E27" i="8"/>
  <c r="K27" i="8" s="1"/>
  <c r="E26" i="8"/>
  <c r="E18" i="8"/>
  <c r="E25" i="8"/>
  <c r="E34" i="8"/>
  <c r="E24" i="8"/>
  <c r="E23" i="8"/>
  <c r="E22" i="8"/>
  <c r="E14" i="8"/>
  <c r="E15" i="8"/>
  <c r="E20" i="8"/>
  <c r="E19" i="8"/>
  <c r="E17" i="8"/>
  <c r="E33" i="8"/>
  <c r="E30" i="12" l="1"/>
  <c r="H39" i="12" l="1"/>
  <c r="G39" i="12"/>
  <c r="F39" i="12"/>
  <c r="E17" i="10" l="1"/>
  <c r="D17" i="10"/>
  <c r="F17" i="10"/>
  <c r="H36" i="8"/>
  <c r="H39" i="8" s="1"/>
  <c r="E12" i="10" l="1"/>
  <c r="E13" i="10" s="1"/>
  <c r="G39" i="8"/>
  <c r="D12" i="10"/>
  <c r="D13" i="10" s="1"/>
  <c r="F39" i="8"/>
  <c r="G40" i="8"/>
  <c r="K41" i="12"/>
  <c r="F12" i="10"/>
  <c r="F13" i="10" s="1"/>
  <c r="E31" i="12" l="1"/>
  <c r="E32" i="12"/>
  <c r="K33" i="12" s="1"/>
  <c r="E33" i="12"/>
  <c r="K34" i="12" s="1"/>
  <c r="E34" i="12"/>
  <c r="K35" i="12" s="1"/>
  <c r="E35" i="12"/>
  <c r="K36" i="12" s="1"/>
  <c r="E36" i="12"/>
  <c r="K37" i="12" s="1"/>
  <c r="E37" i="12"/>
  <c r="K38" i="12" s="1"/>
  <c r="E38" i="12"/>
  <c r="K39" i="12" s="1"/>
  <c r="K32" i="12" l="1"/>
  <c r="E39" i="12"/>
  <c r="K31" i="12"/>
  <c r="C17" i="10" l="1"/>
  <c r="E12" i="12"/>
  <c r="K13" i="12" s="1"/>
  <c r="H26" i="12"/>
  <c r="H42" i="12" s="1"/>
  <c r="G26" i="12"/>
  <c r="G42" i="12" s="1"/>
  <c r="F26" i="12"/>
  <c r="F42" i="12" s="1"/>
  <c r="F16" i="10" l="1"/>
  <c r="E16" i="10"/>
  <c r="B43" i="12"/>
  <c r="B44" i="12" s="1"/>
  <c r="K33" i="8"/>
  <c r="D16" i="10"/>
  <c r="G17" i="10"/>
  <c r="G42" i="8"/>
  <c r="E20" i="10" l="1"/>
  <c r="E18" i="10"/>
  <c r="F18" i="10"/>
  <c r="F20" i="10" s="1"/>
  <c r="D20" i="10"/>
  <c r="D18" i="10"/>
  <c r="G43" i="12"/>
  <c r="G45" i="12" s="1"/>
  <c r="F42" i="8"/>
  <c r="B3" i="8"/>
  <c r="B2" i="8"/>
  <c r="B6" i="10"/>
  <c r="B5" i="10"/>
  <c r="B4" i="10"/>
  <c r="B3" i="12"/>
  <c r="B2" i="12"/>
  <c r="B1" i="12"/>
  <c r="B1" i="8"/>
  <c r="F45" i="12" l="1"/>
  <c r="K19" i="8"/>
  <c r="K20" i="8"/>
  <c r="K15" i="8"/>
  <c r="K14" i="8"/>
  <c r="K22" i="8"/>
  <c r="K23" i="8"/>
  <c r="K24" i="8"/>
  <c r="K34" i="8"/>
  <c r="K25" i="8"/>
  <c r="K18" i="8"/>
  <c r="K26" i="8"/>
  <c r="E35" i="8"/>
  <c r="K35" i="8" l="1"/>
  <c r="E36" i="8"/>
  <c r="E39" i="8" s="1"/>
  <c r="K17" i="8"/>
  <c r="E15" i="12"/>
  <c r="K16" i="12" s="1"/>
  <c r="E16" i="12"/>
  <c r="K17" i="12" s="1"/>
  <c r="E17" i="12"/>
  <c r="K18" i="12" s="1"/>
  <c r="E18" i="12"/>
  <c r="K19" i="12" s="1"/>
  <c r="E19" i="12"/>
  <c r="K20" i="12" s="1"/>
  <c r="E20" i="12"/>
  <c r="K21" i="12" s="1"/>
  <c r="E21" i="12"/>
  <c r="K22" i="12" s="1"/>
  <c r="E22" i="12"/>
  <c r="K23" i="12" s="1"/>
  <c r="E23" i="12"/>
  <c r="K24" i="12" s="1"/>
  <c r="E24" i="12"/>
  <c r="K25" i="12" s="1"/>
  <c r="E25" i="12"/>
  <c r="K26" i="12" s="1"/>
  <c r="C12" i="10" l="1"/>
  <c r="C13" i="10" s="1"/>
  <c r="E13" i="12"/>
  <c r="K14" i="12" s="1"/>
  <c r="E14" i="12"/>
  <c r="K15" i="12" s="1"/>
  <c r="E26" i="12" l="1"/>
  <c r="E42" i="12" s="1"/>
  <c r="G13" i="10" l="1"/>
  <c r="K27" i="12"/>
  <c r="C16" i="10"/>
  <c r="C18" i="10" s="1"/>
  <c r="G16" i="10" l="1"/>
  <c r="G18" i="10" l="1"/>
  <c r="C20" i="10"/>
  <c r="E22" i="10"/>
  <c r="G20" i="10" l="1"/>
</calcChain>
</file>

<file path=xl/comments1.xml><?xml version="1.0" encoding="utf-8"?>
<comments xmlns="http://schemas.openxmlformats.org/spreadsheetml/2006/main">
  <authors>
    <author>Tawni Dalziel</author>
  </authors>
  <commentList>
    <comment ref="B21" authorId="0" shapeId="0">
      <text>
        <r>
          <rPr>
            <b/>
            <sz val="9"/>
            <color indexed="81"/>
            <rFont val="Tahoma"/>
            <charset val="1"/>
          </rPr>
          <t>Tawni Dalziel:</t>
        </r>
        <r>
          <rPr>
            <sz val="9"/>
            <color indexed="81"/>
            <rFont val="Tahoma"/>
            <charset val="1"/>
          </rPr>
          <t xml:space="preserve">
I think you need a 30% design too</t>
        </r>
      </text>
    </comment>
    <comment ref="B22" authorId="0" shapeId="0">
      <text>
        <r>
          <rPr>
            <b/>
            <sz val="9"/>
            <color indexed="81"/>
            <rFont val="Tahoma"/>
            <charset val="1"/>
          </rPr>
          <t>Tawni Dalziel:</t>
        </r>
        <r>
          <rPr>
            <sz val="9"/>
            <color indexed="81"/>
            <rFont val="Tahoma"/>
            <charset val="1"/>
          </rPr>
          <t xml:space="preserve">
I think you need a 30% design too</t>
        </r>
      </text>
    </comment>
  </commentList>
</comments>
</file>

<file path=xl/comments2.xml><?xml version="1.0" encoding="utf-8"?>
<comments xmlns="http://schemas.openxmlformats.org/spreadsheetml/2006/main">
  <authors>
    <author>Moore, Kat</author>
    <author>Melody Tereski</author>
  </authors>
  <commentList>
    <comment ref="A28" authorId="0" shapeId="0">
      <text>
        <r>
          <rPr>
            <sz val="10"/>
            <color indexed="81"/>
            <rFont val="Calibri"/>
            <family val="2"/>
            <scheme val="minor"/>
          </rPr>
          <t>Architectural and engineering services, construction supervision, environmental site planning, project administration, travel and miscellaneous costs.</t>
        </r>
      </text>
    </comment>
    <comment ref="B43" authorId="1" shapeId="0">
      <text>
        <r>
          <rPr>
            <sz val="10"/>
            <color indexed="81"/>
            <rFont val="Calibri"/>
            <family val="2"/>
            <scheme val="minor"/>
          </rPr>
          <t xml:space="preserve"> This is the maximum allowable AA&amp;E budget for the project. Cannot exceed 30% of the total SRFB restoration costs.</t>
        </r>
      </text>
    </comment>
    <comment ref="B44" authorId="1" shapeId="0">
      <text>
        <r>
          <rPr>
            <sz val="10"/>
            <color indexed="81"/>
            <rFont val="Calibri"/>
            <family val="2"/>
            <scheme val="minor"/>
          </rPr>
          <t xml:space="preserve"> If this amount is less than 0, you have exceed the maximum allowed AA&amp;E cost in the SRFB Project budget. </t>
        </r>
        <r>
          <rPr>
            <i/>
            <sz val="11"/>
            <color indexed="81"/>
            <rFont val="Calibri"/>
            <family val="2"/>
            <scheme val="minor"/>
          </rPr>
          <t xml:space="preserve"> </t>
        </r>
      </text>
    </comment>
  </commentList>
</comments>
</file>

<file path=xl/comments3.xml><?xml version="1.0" encoding="utf-8"?>
<comments xmlns="http://schemas.openxmlformats.org/spreadsheetml/2006/main">
  <authors>
    <author>Melody Tereski</author>
  </authors>
  <commentList>
    <comment ref="A28" authorId="0" shapeId="0">
      <text>
        <r>
          <rPr>
            <sz val="11"/>
            <color indexed="81"/>
            <rFont val="Calibri"/>
            <family val="2"/>
          </rPr>
          <t>specify property title and sale price</t>
        </r>
      </text>
    </comment>
    <comment ref="A35" authorId="0" shapeId="0">
      <text>
        <r>
          <rPr>
            <sz val="11"/>
            <color indexed="81"/>
            <rFont val="Calibri"/>
            <family val="2"/>
          </rPr>
          <t>Appraisals/appraisal review, baseline documentation, land survey, fencing, closing, recording fees, taxes, title reports, insurance, cultural resources, wetland delineations, environmental audits, chain of title report and site investigations, noxious weed control, signage and stewardship plan</t>
        </r>
      </text>
    </comment>
  </commentList>
</comments>
</file>

<file path=xl/sharedStrings.xml><?xml version="1.0" encoding="utf-8"?>
<sst xmlns="http://schemas.openxmlformats.org/spreadsheetml/2006/main" count="231" uniqueCount="143">
  <si>
    <t xml:space="preserve"> </t>
  </si>
  <si>
    <t>Amount</t>
  </si>
  <si>
    <t>STotal</t>
  </si>
  <si>
    <t>Construction Costs</t>
  </si>
  <si>
    <t>GTOTAL</t>
  </si>
  <si>
    <t>MATCH</t>
  </si>
  <si>
    <t>Rate</t>
  </si>
  <si>
    <t xml:space="preserve">Budget Check </t>
  </si>
  <si>
    <t>Cost</t>
  </si>
  <si>
    <t>A&amp;E validation</t>
  </si>
  <si>
    <t>GRANT REQUEST</t>
  </si>
  <si>
    <t xml:space="preserve"> GTOTAL</t>
  </si>
  <si>
    <t>RESTORATION</t>
  </si>
  <si>
    <t>Qty</t>
  </si>
  <si>
    <t>For more information see the appropriate RCO Manual</t>
  </si>
  <si>
    <t>Acquisition</t>
  </si>
  <si>
    <t>Manual 3</t>
  </si>
  <si>
    <t>Restoration</t>
  </si>
  <si>
    <t>Manual 5</t>
  </si>
  <si>
    <t>Design</t>
  </si>
  <si>
    <r>
      <t xml:space="preserve">Depending on the type or combination project, applicants should complete </t>
    </r>
    <r>
      <rPr>
        <u/>
        <sz val="11"/>
        <color indexed="8"/>
        <rFont val="Calibri"/>
        <family val="2"/>
      </rPr>
      <t>one</t>
    </r>
    <r>
      <rPr>
        <sz val="11"/>
        <color theme="1"/>
        <rFont val="Calibri"/>
        <family val="2"/>
        <scheme val="minor"/>
      </rPr>
      <t xml:space="preserve"> or </t>
    </r>
    <r>
      <rPr>
        <u/>
        <sz val="11"/>
        <color indexed="8"/>
        <rFont val="Calibri"/>
        <family val="2"/>
      </rPr>
      <t>more</t>
    </r>
    <r>
      <rPr>
        <sz val="11"/>
        <color theme="1"/>
        <rFont val="Calibri"/>
        <family val="2"/>
        <scheme val="minor"/>
      </rPr>
      <t xml:space="preserve"> budget sheets</t>
    </r>
  </si>
  <si>
    <t>*</t>
  </si>
  <si>
    <r>
      <t>The "</t>
    </r>
    <r>
      <rPr>
        <sz val="11"/>
        <color indexed="10"/>
        <rFont val="Calibri"/>
        <family val="2"/>
      </rPr>
      <t>budget check</t>
    </r>
    <r>
      <rPr>
        <sz val="11"/>
        <color theme="1"/>
        <rFont val="Calibri"/>
        <family val="2"/>
        <scheme val="minor"/>
      </rPr>
      <t>" column will calculate errors automatically.  Cells in this column should = 0</t>
    </r>
  </si>
  <si>
    <t>At least one budget detail template must be completed for a project proposal.</t>
  </si>
  <si>
    <t>Applicants are encourage to consult  RCO manuals for more information.</t>
  </si>
  <si>
    <t>Instructions:</t>
  </si>
  <si>
    <t xml:space="preserve">OVERALL PROJECT </t>
  </si>
  <si>
    <t>CUMULATIVE TOTALS</t>
  </si>
  <si>
    <t>This sheet contains automatic calculations</t>
  </si>
  <si>
    <t>Sheet #2 Design</t>
  </si>
  <si>
    <t>Sheet #3 Restoration</t>
  </si>
  <si>
    <t>Project Name</t>
  </si>
  <si>
    <t>Please complete the following information</t>
  </si>
  <si>
    <t>The "Total All Sheets" automatically gathers costs from the three different project types</t>
  </si>
  <si>
    <r>
      <rPr>
        <sz val="11"/>
        <rFont val="Calibri"/>
        <family val="2"/>
      </rPr>
      <t xml:space="preserve">PLEASE </t>
    </r>
    <r>
      <rPr>
        <b/>
        <sz val="11"/>
        <rFont val="Calibri"/>
        <family val="2"/>
      </rPr>
      <t>do not delete</t>
    </r>
    <r>
      <rPr>
        <sz val="11"/>
        <color theme="1"/>
        <rFont val="Calibri"/>
        <family val="2"/>
        <scheme val="minor"/>
      </rPr>
      <t xml:space="preserve"> rows, just leave the row blank</t>
    </r>
  </si>
  <si>
    <r>
      <t xml:space="preserve">It is important to </t>
    </r>
    <r>
      <rPr>
        <b/>
        <sz val="11"/>
        <color indexed="8"/>
        <rFont val="Calibri"/>
        <family val="2"/>
      </rPr>
      <t>account for all costs</t>
    </r>
    <r>
      <rPr>
        <sz val="11"/>
        <color theme="1"/>
        <rFont val="Calibri"/>
        <family val="2"/>
        <scheme val="minor"/>
      </rPr>
      <t xml:space="preserve"> associated with completing a project, both required match and other sources of funding</t>
    </r>
  </si>
  <si>
    <r>
      <rPr>
        <b/>
        <sz val="11"/>
        <color indexed="8"/>
        <rFont val="Calibri"/>
        <family val="2"/>
      </rPr>
      <t>Hover over a red flag</t>
    </r>
    <r>
      <rPr>
        <sz val="11"/>
        <color theme="1"/>
        <rFont val="Calibri"/>
        <family val="2"/>
        <scheme val="minor"/>
      </rPr>
      <t xml:space="preserve"> to view additional details</t>
    </r>
  </si>
  <si>
    <t>Enter only the amount of the grant request</t>
  </si>
  <si>
    <t>Match</t>
  </si>
  <si>
    <t>Source (Grant, Cash, Materials, Labor, Volunteers, etc)</t>
  </si>
  <si>
    <t>The Grant  Request and Match should equal the total project cost and Budget Check cell should be 0. Sponsors must account for all sources and types of match need to complete the project.</t>
  </si>
  <si>
    <t>Budget must account for all costs to complete the project</t>
  </si>
  <si>
    <t>Do not include a line item for contingency in your cost estimates. Ensure that each of your budget line items account for inflation and contingencies.</t>
  </si>
  <si>
    <t>If you need addition rows, insert them making sure the Total is picking up all the items in the section</t>
  </si>
  <si>
    <t>Sponsor</t>
  </si>
  <si>
    <t>Land and improvements</t>
  </si>
  <si>
    <t>Easement</t>
  </si>
  <si>
    <t>Rights</t>
  </si>
  <si>
    <t>Appraisal</t>
  </si>
  <si>
    <t>Appraisal Review</t>
  </si>
  <si>
    <t>Closing and Taxes</t>
  </si>
  <si>
    <t>Environmental Audit</t>
  </si>
  <si>
    <t>Fencing</t>
  </si>
  <si>
    <t>NEPA Compliance</t>
  </si>
  <si>
    <t>Recording Fees</t>
  </si>
  <si>
    <t>Title Reports and Insurance</t>
  </si>
  <si>
    <t>Wetland Delineations</t>
  </si>
  <si>
    <t>Boundary Line Adjustment</t>
  </si>
  <si>
    <t>Cultural Resources</t>
  </si>
  <si>
    <t>Demolition</t>
  </si>
  <si>
    <t>Noxious Weed Control</t>
  </si>
  <si>
    <t>Relocation</t>
  </si>
  <si>
    <t>Signs</t>
  </si>
  <si>
    <t>Stewardship Plan</t>
  </si>
  <si>
    <t>Survey</t>
  </si>
  <si>
    <t>Match in PRISM</t>
  </si>
  <si>
    <t>Match Type (federal, state, local)</t>
  </si>
  <si>
    <t>Funding not reported in PRISM</t>
  </si>
  <si>
    <t>MATCH NOT IN PRISM</t>
  </si>
  <si>
    <t>RCO Percentage</t>
  </si>
  <si>
    <t>Match Percentage</t>
  </si>
  <si>
    <t>Administrative, Architechtural &amp; Engineering</t>
  </si>
  <si>
    <t>Preliminary design</t>
  </si>
  <si>
    <t>Final design</t>
  </si>
  <si>
    <t>Construction</t>
  </si>
  <si>
    <t>Mobilization</t>
  </si>
  <si>
    <t>Demolition and site prep</t>
  </si>
  <si>
    <t>Construction supervision</t>
  </si>
  <si>
    <t>Equipment and equipment use</t>
  </si>
  <si>
    <t>Permits</t>
  </si>
  <si>
    <t>Surveys</t>
  </si>
  <si>
    <t>Project signs</t>
  </si>
  <si>
    <t>Data collection</t>
  </si>
  <si>
    <t>Conceptual design</t>
  </si>
  <si>
    <t>Administrative</t>
  </si>
  <si>
    <t>Cultural resources</t>
  </si>
  <si>
    <t>Construction labor</t>
  </si>
  <si>
    <t>DESIGN PROJECTS</t>
  </si>
  <si>
    <t xml:space="preserve">The costs on this page are for design projects, not for the design phase of a restoration grant. </t>
  </si>
  <si>
    <t>Category</t>
  </si>
  <si>
    <t>Category (choose one)</t>
  </si>
  <si>
    <t>Materials</t>
  </si>
  <si>
    <t>choose category</t>
  </si>
  <si>
    <t>Task Description</t>
  </si>
  <si>
    <t>Choose one</t>
  </si>
  <si>
    <t>Other</t>
  </si>
  <si>
    <t>Assessments (geologic, hydraulic, etc.)</t>
  </si>
  <si>
    <t>Equipment</t>
  </si>
  <si>
    <t>PRISM Project Total</t>
  </si>
  <si>
    <t>AA&amp;E</t>
  </si>
  <si>
    <t>Total PRISM Project Budget</t>
  </si>
  <si>
    <t>A&amp;E maximum allowed in PRISM</t>
  </si>
  <si>
    <t>Baseline Inventory-Easement Only</t>
  </si>
  <si>
    <t>Design Costs</t>
  </si>
  <si>
    <t>`</t>
  </si>
  <si>
    <t>AA&amp;E Budget Check</t>
  </si>
  <si>
    <t xml:space="preserve">Design Costs </t>
  </si>
  <si>
    <t>PRISM MATCH</t>
  </si>
  <si>
    <t>Fish Barrier Removal Board cost estimate template</t>
  </si>
  <si>
    <t xml:space="preserve">These budget sheets will assist the FBRB Review Panel in evaluating each project. </t>
  </si>
  <si>
    <t>PRISM #</t>
  </si>
  <si>
    <t>Manual 22</t>
  </si>
  <si>
    <t>N/A</t>
  </si>
  <si>
    <t>City of Sammamish</t>
  </si>
  <si>
    <t>Qty (hrs)</t>
  </si>
  <si>
    <t>Rate (avg)</t>
  </si>
  <si>
    <t xml:space="preserve">Review the cultural and historic resource investigation completed for King County's culvert replacement project. Conduct additional cultural and historic resources analysis and generate a final report. </t>
  </si>
  <si>
    <t xml:space="preserve">Ecology Construction General Permit: consultant will prepare a Notice of Intent (NOI) to be submitted electronically with the Washington State Department of Ecology. Consultant will prepare a Stormwater Pollution Prevention Plan (SWPPP) for the project for the project construction site.  </t>
  </si>
  <si>
    <t xml:space="preserve">Agency meetings: organize and lead field meetings with City staff, consultants, and representatives from regulatory agencies and interested tribal representatives.  These will be used to explain project goals and objectives, project design, and to facilitate the permitting and regulatory compliance process.  </t>
  </si>
  <si>
    <t>PHASE 2 - FINAL DESIGN &amp; PERMITTING</t>
  </si>
  <si>
    <r>
      <rPr>
        <b/>
        <i/>
        <u/>
        <sz val="11"/>
        <color theme="1"/>
        <rFont val="Calibri"/>
        <family val="2"/>
        <scheme val="minor"/>
      </rPr>
      <t xml:space="preserve">Construction bidding engineering support.  </t>
    </r>
    <r>
      <rPr>
        <i/>
        <sz val="11"/>
        <color theme="1"/>
        <rFont val="Calibri"/>
        <family val="2"/>
        <scheme val="minor"/>
      </rPr>
      <t>Assumes assistance with publishing, responses to RFIs, creation of addendums, attendance at field visit during bidding process.</t>
    </r>
  </si>
  <si>
    <t xml:space="preserve">Specific Project Information Form: To comply with the Endangered Species Act, prepare a SPIF, per the Programmatic Biological Assessment for Restoration Actions in Washington State and associated Biological Opinion. </t>
  </si>
  <si>
    <t xml:space="preserve">Permit facilitation: consultant communications with state and federal permitting and regulatory agencies, as well as interested tribal representatives. Includes addressing all comments and answering questions involving environmental documentation and permit application materials. </t>
  </si>
  <si>
    <t>Source (Grant, Cash, Materials, Labor, Volunteers, etc.)</t>
  </si>
  <si>
    <r>
      <rPr>
        <b/>
        <i/>
        <u/>
        <sz val="11"/>
        <color theme="1"/>
        <rFont val="Calibri"/>
        <family val="2"/>
        <scheme val="minor"/>
      </rPr>
      <t xml:space="preserve">Utilities: </t>
    </r>
    <r>
      <rPr>
        <i/>
        <sz val="11"/>
        <color theme="1"/>
        <rFont val="Calibri"/>
        <family val="2"/>
        <scheme val="minor"/>
      </rPr>
      <t xml:space="preserve">Includes communication with franchise and private utility companies, gathering information on existing utilities, verification of status of existing facilities, and discussion of type, size, and location of utilities crossing the culverts in the project vicinity.  There are numerous utilities in East Lake Sammamish Parkway and early identification and coordination are vital to designing a culvert that facilitates utility crossings. </t>
    </r>
  </si>
  <si>
    <t>Cash</t>
  </si>
  <si>
    <t>Local</t>
  </si>
  <si>
    <t xml:space="preserve">Development of 60% PS&amp;E.  The high design cost is a reflection of challenging engineering conditions and anticipated work and re-work to address comments from numerous key stakeholders. </t>
  </si>
  <si>
    <t xml:space="preserve">Development of 90% PS&amp;E. The high design cost is a reflection of challenging engineering conditions and anticipated work and re-work to address comments from numerous key stakeholders. </t>
  </si>
  <si>
    <t xml:space="preserve">Development of final PS&amp;E. The high design cost is a reflection of challenging engineering conditions and anticipated work and re-work to address comments from numerous key stakeholders.  </t>
  </si>
  <si>
    <t xml:space="preserve">Critical Area Report and JARPA preparation: conduct wetland delineation, measure ordinary high water mark, complete critical areas report, prepare JARPA when project design reached 30%.   Although this project will aim to be designed and qualify as a Fish Enhancement Project to receive a streamlined Hydraulic Project Approval (HPA), we are anticipating that there may be project conditions that disqualify us from a streamlined HPA.  A large effort is anticipated because of challenging site conditions, a highly-developed stream buffer zone, possible stream mouth reallignment, and possible SEPA requirements. </t>
  </si>
  <si>
    <t>Consultant project management for 26 months, coordinating with City and consultant team. Includes QA/QC, invoicing, scheduling and leading conference calls, organization and participation in kick-off meeting and monthly status meetings, and recording discussion and decision topics.  Cost is based on actual, scoped, level of effort.</t>
  </si>
  <si>
    <r>
      <rPr>
        <b/>
        <i/>
        <u/>
        <sz val="11"/>
        <color theme="1"/>
        <rFont val="Calibri"/>
        <family val="2"/>
        <scheme val="minor"/>
      </rPr>
      <t xml:space="preserve">Community outreach. </t>
    </r>
    <r>
      <rPr>
        <i/>
        <sz val="11"/>
        <color theme="1"/>
        <rFont val="Calibri"/>
        <family val="2"/>
        <scheme val="minor"/>
      </rPr>
      <t xml:space="preserve"> Assume six</t>
    </r>
    <r>
      <rPr>
        <sz val="11"/>
        <color theme="1"/>
        <rFont val="Calibri"/>
        <family val="2"/>
        <scheme val="minor"/>
      </rPr>
      <t xml:space="preserve"> </t>
    </r>
    <r>
      <rPr>
        <i/>
        <sz val="11"/>
        <color theme="1"/>
        <rFont val="Calibri"/>
        <family val="2"/>
        <scheme val="minor"/>
      </rPr>
      <t xml:space="preserve">events total with two to three consultant team members attending each. Assume two meetings with the broad community, and four meetings with local, private homeowners and key stakeholders. Assume 15 hours per consultant, per meeting, to develop informational material, advertise meeting, attend meeting, debrief results, and participate in additional, required stakeholder interactions and coordination.  </t>
    </r>
  </si>
  <si>
    <r>
      <t xml:space="preserve">This task consists of design and structural analysis of the new, fish-passable culvert under </t>
    </r>
    <r>
      <rPr>
        <b/>
        <i/>
        <u/>
        <sz val="11"/>
        <color theme="1"/>
        <rFont val="Calibri"/>
        <family val="2"/>
        <scheme val="minor"/>
      </rPr>
      <t>E Lake Sammamish Parkway.</t>
    </r>
    <r>
      <rPr>
        <i/>
        <sz val="11"/>
        <color theme="1"/>
        <rFont val="Calibri"/>
        <family val="2"/>
        <scheme val="minor"/>
      </rPr>
      <t xml:space="preserve"> Based on similar conditions at the Zackuse Creek site, we anticipate that the underlying substrate consists of loosely consolidated alluvial fan sediments which will need additional structural design. </t>
    </r>
  </si>
  <si>
    <t>ALL PHASES</t>
  </si>
  <si>
    <t>PHASE 1 - PRELIMINARY DESIGN &amp; ALTERNATIVES ANALYSIS</t>
  </si>
  <si>
    <t>Preliminary Design</t>
  </si>
  <si>
    <t xml:space="preserve">Development of 30% PS&amp;E.  The high design cost is a reflection of challenging engineering conditions and anticipated work and re-work to address comments from numerous key stakeholders. </t>
  </si>
  <si>
    <t xml:space="preserve">Preliminary design/alternatives analysis: This includes the first phase of the project which will evaluate up to three viable alternatives to making George Davis Creek fish passable, generation of an alternatives memo for the City, and selection of the preferred design alternative. This preliminary design effort will include some minor surveying to obtain critical elevation points that will be used to evaluate each alternative. Comparison of the alternatives will be  based on environmental benefits, construction feasibility, cost, aesthetics, and other project goals. No structural calculations will be performed under this task. The cost of this line item is based on actual consultant scoping documents for this project. </t>
  </si>
  <si>
    <t>George Davis Creek Fish Passage Project - E Lake Sammamish Parkway</t>
  </si>
  <si>
    <r>
      <rPr>
        <b/>
        <i/>
        <u/>
        <sz val="11"/>
        <color theme="1"/>
        <rFont val="Calibri"/>
        <family val="2"/>
        <scheme val="minor"/>
      </rPr>
      <t xml:space="preserve">Geotechnical study </t>
    </r>
    <r>
      <rPr>
        <i/>
        <sz val="11"/>
        <color theme="1"/>
        <rFont val="Calibri"/>
        <family val="2"/>
        <scheme val="minor"/>
      </rPr>
      <t xml:space="preserve">- Conduct all necessary geotechnical explorations and analysis for the project, including site reconnaissance, field explorations, production of a geotechnical report, and assisting with geotechnical portions of the plans, specifications, and estimates.  Analysis will include evaluation of seismic/liquefaction hazards,culvert foundation design, settlement analysis, construction dewatering, temporary excavation, and pavement restoration. Cost is based on a similar effort realized in design of the City's Zackuse Creek Fish Passage and Stream Restoration Project. </t>
    </r>
  </si>
  <si>
    <t xml:space="preserve">Assume three-person team takes two days to survey and prepare survey CAD files. Time estimates are based on an anticipated increase in effort from the Zackuse Creek Fish Passage Project.  George Davis will be more challenging, as there is constricted site access, extensive development along the corridor, numerous fish passage barriers and critical points, and anticipated coordination requirements with King County's Regional Trail culvert project. </t>
  </si>
  <si>
    <r>
      <rPr>
        <b/>
        <i/>
        <u/>
        <sz val="11"/>
        <color theme="1"/>
        <rFont val="Calibri"/>
        <family val="2"/>
        <scheme val="minor"/>
      </rPr>
      <t>Hydraulic and Hydrologic assessment and modeling:</t>
    </r>
    <r>
      <rPr>
        <i/>
        <sz val="11"/>
        <color theme="1"/>
        <rFont val="Calibri"/>
        <family val="2"/>
        <scheme val="minor"/>
      </rPr>
      <t xml:space="preserve"> Perform WWHM model of the Inglewood drainage basin to quantify the magnitude and frequency of a range of flow rates. Develop one-dimensional HEC-RAS model that represents existing conditions of creek and culvert configuration. Conduct hydraulic and sediment transport calculations to facilitate the selection of a design alternative and develop a final HEC-RAS model. Utilize the hydraulic model results to perform the necessary hydraulic calculations to support the project such as scour estimates, stability of large wood, etc.  Significant H&amp;H modeling and sediment transport analysis is required to analyze the existing conditions vs the potential condition after removing the culvert.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</si>
</sst>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4" formatCode="_(&quot;$&quot;* #,##0.00_);_(&quot;$&quot;* \(#,##0.00\);_(&quot;$&quot;* &quot;-&quot;??_);_(@_)"/>
    <numFmt numFmtId="43" formatCode="_(* #,##0.00_);_(* \(#,##0.00\);_(* &quot;-&quot;??_);_(@_)"/>
    <numFmt numFmtId="164" formatCode="_(&quot;$&quot;* #,##0_);_(&quot;$&quot;* \(#,##0\);_(&quot;$&quot;* &quot;-&quot;??_);_(@_)"/>
    <numFmt numFmtId="165" formatCode="0_);[Red]\(0\)"/>
    <numFmt numFmtId="166" formatCode="_(* #,##0_);_(* \(#,##0\);_(* &quot;-&quot;??_);_(@_)"/>
  </numFmts>
  <fonts count="32">
    <font>
      <sz val="11"/>
      <color theme="1"/>
      <name val="Calibri"/>
      <family val="2"/>
      <scheme val="minor"/>
    </font>
    <font>
      <b/>
      <sz val="11"/>
      <name val="Calibri"/>
      <family val="2"/>
    </font>
    <font>
      <sz val="11"/>
      <name val="Calibri"/>
      <family val="2"/>
    </font>
    <font>
      <b/>
      <sz val="11"/>
      <color indexed="8"/>
      <name val="Calibri"/>
      <family val="2"/>
    </font>
    <font>
      <sz val="11"/>
      <color indexed="81"/>
      <name val="Calibri"/>
      <family val="2"/>
    </font>
    <font>
      <sz val="11"/>
      <color indexed="10"/>
      <name val="Calibri"/>
      <family val="2"/>
    </font>
    <font>
      <u/>
      <sz val="11"/>
      <color indexed="8"/>
      <name val="Calibri"/>
      <family val="2"/>
    </font>
    <font>
      <sz val="11"/>
      <color theme="1"/>
      <name val="Calibri"/>
      <family val="2"/>
      <scheme val="minor"/>
    </font>
    <font>
      <sz val="11"/>
      <color theme="0"/>
      <name val="Calibri"/>
      <family val="2"/>
      <scheme val="minor"/>
    </font>
    <font>
      <u/>
      <sz val="11"/>
      <color theme="10"/>
      <name val="Calibri"/>
      <family val="2"/>
      <scheme val="minor"/>
    </font>
    <font>
      <b/>
      <sz val="11"/>
      <color theme="1"/>
      <name val="Calibri"/>
      <family val="2"/>
      <scheme val="minor"/>
    </font>
    <font>
      <b/>
      <sz val="11"/>
      <name val="Calibri"/>
      <family val="2"/>
      <scheme val="minor"/>
    </font>
    <font>
      <sz val="11"/>
      <name val="Calibri"/>
      <family val="2"/>
      <scheme val="minor"/>
    </font>
    <font>
      <b/>
      <sz val="11"/>
      <color indexed="8"/>
      <name val="Calibri"/>
      <family val="2"/>
      <scheme val="minor"/>
    </font>
    <font>
      <sz val="11"/>
      <color indexed="8"/>
      <name val="Calibri"/>
      <family val="2"/>
      <scheme val="minor"/>
    </font>
    <font>
      <sz val="12"/>
      <color theme="1"/>
      <name val="Calibri"/>
      <family val="2"/>
      <scheme val="minor"/>
    </font>
    <font>
      <i/>
      <sz val="11"/>
      <name val="Calibri"/>
      <family val="2"/>
      <scheme val="minor"/>
    </font>
    <font>
      <sz val="18"/>
      <color theme="1"/>
      <name val="Calibri"/>
      <family val="2"/>
      <scheme val="minor"/>
    </font>
    <font>
      <b/>
      <sz val="18"/>
      <color theme="1"/>
      <name val="Dotum"/>
      <family val="2"/>
    </font>
    <font>
      <i/>
      <sz val="11"/>
      <color theme="1"/>
      <name val="Calibri"/>
      <family val="2"/>
      <scheme val="minor"/>
    </font>
    <font>
      <u/>
      <sz val="12"/>
      <color theme="1"/>
      <name val="Calibri"/>
      <family val="2"/>
      <scheme val="minor"/>
    </font>
    <font>
      <b/>
      <i/>
      <sz val="11"/>
      <color rgb="FFFF0000"/>
      <name val="Calibri"/>
      <family val="2"/>
      <scheme val="minor"/>
    </font>
    <font>
      <sz val="11"/>
      <color theme="1" tint="4.9989318521683403E-2"/>
      <name val="Calibri"/>
      <family val="2"/>
      <scheme val="minor"/>
    </font>
    <font>
      <i/>
      <sz val="11"/>
      <color indexed="81"/>
      <name val="Calibri"/>
      <family val="2"/>
      <scheme val="minor"/>
    </font>
    <font>
      <i/>
      <sz val="11"/>
      <color indexed="8"/>
      <name val="Calibri"/>
      <family val="2"/>
      <scheme val="minor"/>
    </font>
    <font>
      <b/>
      <sz val="14"/>
      <color theme="1"/>
      <name val="Calibri"/>
      <family val="2"/>
      <scheme val="minor"/>
    </font>
    <font>
      <b/>
      <sz val="14"/>
      <name val="Calibri"/>
      <family val="2"/>
      <scheme val="minor"/>
    </font>
    <font>
      <b/>
      <sz val="18"/>
      <color theme="1"/>
      <name val="Calibri"/>
      <family val="2"/>
      <scheme val="minor"/>
    </font>
    <font>
      <sz val="10"/>
      <color indexed="81"/>
      <name val="Calibri"/>
      <family val="2"/>
      <scheme val="minor"/>
    </font>
    <font>
      <b/>
      <i/>
      <u/>
      <sz val="11"/>
      <color theme="1"/>
      <name val="Calibri"/>
      <family val="2"/>
      <scheme val="minor"/>
    </font>
    <font>
      <sz val="9"/>
      <color indexed="81"/>
      <name val="Tahoma"/>
      <charset val="1"/>
    </font>
    <font>
      <b/>
      <sz val="9"/>
      <color indexed="81"/>
      <name val="Tahoma"/>
      <charset val="1"/>
    </font>
  </fonts>
  <fills count="10">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theme="4" tint="0.79998168889431442"/>
        <bgColor indexed="64"/>
      </patternFill>
    </fill>
    <fill>
      <patternFill patternType="solid">
        <fgColor rgb="FFFFFF00"/>
        <bgColor indexed="64"/>
      </patternFill>
    </fill>
    <fill>
      <patternFill patternType="solid">
        <fgColor theme="6" tint="0.59999389629810485"/>
        <bgColor indexed="64"/>
      </patternFill>
    </fill>
    <fill>
      <patternFill patternType="solid">
        <fgColor theme="5" tint="0.79998168889431442"/>
        <bgColor indexed="64"/>
      </patternFill>
    </fill>
    <fill>
      <patternFill patternType="solid">
        <fgColor theme="0" tint="-0.14999847407452621"/>
        <bgColor indexed="64"/>
      </patternFill>
    </fill>
    <fill>
      <patternFill patternType="solid">
        <fgColor theme="0" tint="-4.9989318521683403E-2"/>
        <bgColor indexed="64"/>
      </patternFill>
    </fill>
  </fills>
  <borders count="24">
    <border>
      <left/>
      <right/>
      <top/>
      <bottom/>
      <diagonal/>
    </border>
    <border>
      <left/>
      <right/>
      <top style="thin">
        <color indexed="64"/>
      </top>
      <bottom/>
      <diagonal/>
    </border>
    <border>
      <left/>
      <right/>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s>
  <cellStyleXfs count="5">
    <xf numFmtId="0" fontId="0" fillId="0" borderId="0"/>
    <xf numFmtId="43" fontId="7" fillId="0" borderId="0" applyFont="0" applyFill="0" applyBorder="0" applyAlignment="0" applyProtection="0"/>
    <xf numFmtId="44" fontId="7" fillId="0" borderId="0" applyFont="0" applyFill="0" applyBorder="0" applyAlignment="0" applyProtection="0"/>
    <xf numFmtId="0" fontId="9" fillId="0" borderId="0" applyNumberFormat="0" applyFill="0" applyBorder="0" applyAlignment="0" applyProtection="0"/>
    <xf numFmtId="9" fontId="7" fillId="0" borderId="0" applyFont="0" applyFill="0" applyBorder="0" applyAlignment="0" applyProtection="0"/>
  </cellStyleXfs>
  <cellXfs count="266">
    <xf numFmtId="0" fontId="0" fillId="0" borderId="0" xfId="0"/>
    <xf numFmtId="0" fontId="0" fillId="0" borderId="0" xfId="0" applyFont="1" applyFill="1" applyBorder="1" applyAlignment="1">
      <alignment vertical="top"/>
    </xf>
    <xf numFmtId="0" fontId="12" fillId="0" borderId="0" xfId="0" applyFont="1" applyFill="1" applyBorder="1" applyAlignment="1">
      <alignment vertical="top"/>
    </xf>
    <xf numFmtId="0" fontId="12" fillId="0" borderId="0" xfId="0" applyFont="1" applyFill="1" applyBorder="1" applyAlignment="1">
      <alignment horizontal="right" vertical="top"/>
    </xf>
    <xf numFmtId="0" fontId="11" fillId="0" borderId="0" xfId="0" applyFont="1" applyFill="1" applyBorder="1" applyAlignment="1">
      <alignment horizontal="right" vertical="top"/>
    </xf>
    <xf numFmtId="0" fontId="11" fillId="0" borderId="0" xfId="0" applyFont="1" applyFill="1" applyBorder="1" applyAlignment="1">
      <alignment horizontal="center" vertical="top" wrapText="1"/>
    </xf>
    <xf numFmtId="44" fontId="11" fillId="0" borderId="0" xfId="2" applyFont="1" applyFill="1" applyBorder="1" applyAlignment="1">
      <alignment vertical="top" wrapText="1"/>
    </xf>
    <xf numFmtId="43" fontId="11" fillId="0" borderId="0" xfId="1" applyFont="1" applyFill="1" applyBorder="1" applyAlignment="1">
      <alignment vertical="top" wrapText="1"/>
    </xf>
    <xf numFmtId="44" fontId="12" fillId="0" borderId="0" xfId="2" applyFont="1" applyFill="1" applyBorder="1" applyAlignment="1">
      <alignment vertical="top"/>
    </xf>
    <xf numFmtId="0" fontId="0" fillId="0" borderId="1" xfId="0" applyFont="1" applyFill="1" applyBorder="1" applyAlignment="1">
      <alignment vertical="top"/>
    </xf>
    <xf numFmtId="0" fontId="11" fillId="0" borderId="0" xfId="0" applyFont="1" applyFill="1" applyBorder="1" applyAlignment="1">
      <alignment horizontal="left" vertical="top"/>
    </xf>
    <xf numFmtId="0" fontId="10" fillId="0" borderId="0" xfId="0" applyFont="1" applyFill="1" applyBorder="1" applyAlignment="1">
      <alignment vertical="top"/>
    </xf>
    <xf numFmtId="44" fontId="11" fillId="0" borderId="0" xfId="2" applyFont="1" applyFill="1" applyBorder="1" applyAlignment="1">
      <alignment vertical="top"/>
    </xf>
    <xf numFmtId="0" fontId="0" fillId="0" borderId="0" xfId="0" applyFont="1" applyFill="1" applyBorder="1" applyAlignment="1">
      <alignment vertical="top" wrapText="1"/>
    </xf>
    <xf numFmtId="0" fontId="15" fillId="0" borderId="0" xfId="0" applyFont="1" applyFill="1" applyBorder="1" applyAlignment="1">
      <alignment vertical="top"/>
    </xf>
    <xf numFmtId="0" fontId="15" fillId="0" borderId="0" xfId="0" applyFont="1" applyFill="1" applyBorder="1" applyAlignment="1">
      <alignment vertical="top" wrapText="1"/>
    </xf>
    <xf numFmtId="0" fontId="0" fillId="0" borderId="0" xfId="0" applyFont="1" applyFill="1" applyBorder="1" applyAlignment="1">
      <alignment horizontal="center" vertical="top"/>
    </xf>
    <xf numFmtId="0" fontId="17" fillId="0" borderId="0" xfId="0" applyFont="1" applyFill="1" applyBorder="1" applyAlignment="1">
      <alignment vertical="top"/>
    </xf>
    <xf numFmtId="37" fontId="0" fillId="0" borderId="0" xfId="0" applyNumberFormat="1" applyFont="1" applyFill="1" applyBorder="1" applyAlignment="1">
      <alignment vertical="top"/>
    </xf>
    <xf numFmtId="165" fontId="0" fillId="0" borderId="0" xfId="0" applyNumberFormat="1" applyFont="1" applyFill="1" applyBorder="1" applyAlignment="1">
      <alignment vertical="top"/>
    </xf>
    <xf numFmtId="0" fontId="9" fillId="0" borderId="0" xfId="3"/>
    <xf numFmtId="0" fontId="0" fillId="0" borderId="0" xfId="0" applyFont="1"/>
    <xf numFmtId="0" fontId="10" fillId="0" borderId="5" xfId="0" applyFont="1" applyFill="1" applyBorder="1" applyAlignment="1">
      <alignment horizontal="center" vertical="center" wrapText="1"/>
    </xf>
    <xf numFmtId="0" fontId="19" fillId="0" borderId="9" xfId="0" applyFont="1" applyFill="1" applyBorder="1" applyAlignment="1">
      <alignment vertical="center" wrapText="1"/>
    </xf>
    <xf numFmtId="0" fontId="0" fillId="0" borderId="11" xfId="0" applyFont="1" applyFill="1" applyBorder="1" applyAlignment="1">
      <alignment vertical="top"/>
    </xf>
    <xf numFmtId="44" fontId="12" fillId="0" borderId="6" xfId="2" applyFont="1" applyFill="1" applyBorder="1" applyAlignment="1">
      <alignment vertical="top"/>
    </xf>
    <xf numFmtId="0" fontId="15" fillId="0" borderId="3" xfId="0" applyFont="1" applyFill="1" applyBorder="1" applyAlignment="1">
      <alignment vertical="top"/>
    </xf>
    <xf numFmtId="0" fontId="12" fillId="0" borderId="3" xfId="0" applyFont="1" applyFill="1" applyBorder="1" applyAlignment="1">
      <alignment horizontal="right" vertical="top"/>
    </xf>
    <xf numFmtId="0" fontId="0" fillId="0" borderId="3" xfId="0" applyFont="1" applyFill="1" applyBorder="1" applyAlignment="1">
      <alignment vertical="top"/>
    </xf>
    <xf numFmtId="0" fontId="22" fillId="0" borderId="0" xfId="0" applyFont="1"/>
    <xf numFmtId="0" fontId="8" fillId="3" borderId="0" xfId="0" applyFont="1" applyFill="1" applyBorder="1" applyAlignment="1">
      <alignment vertical="top"/>
    </xf>
    <xf numFmtId="0" fontId="22" fillId="0" borderId="0" xfId="0" applyFont="1" applyFill="1"/>
    <xf numFmtId="0" fontId="8" fillId="3" borderId="0" xfId="0" applyFont="1" applyFill="1" applyAlignment="1">
      <alignment horizontal="left"/>
    </xf>
    <xf numFmtId="0" fontId="0" fillId="0" borderId="0" xfId="0" applyAlignment="1">
      <alignment vertical="center"/>
    </xf>
    <xf numFmtId="0" fontId="22" fillId="0" borderId="0" xfId="0" applyFont="1" applyFill="1" applyAlignment="1">
      <alignment vertical="center"/>
    </xf>
    <xf numFmtId="0" fontId="22" fillId="0" borderId="0" xfId="0" applyFont="1" applyAlignment="1">
      <alignment vertical="center"/>
    </xf>
    <xf numFmtId="0" fontId="10" fillId="0" borderId="0" xfId="0" applyFont="1" applyAlignment="1">
      <alignment vertical="top"/>
    </xf>
    <xf numFmtId="0" fontId="0" fillId="0" borderId="0" xfId="0" applyFont="1" applyAlignment="1">
      <alignment vertical="top"/>
    </xf>
    <xf numFmtId="0" fontId="0" fillId="0" borderId="0" xfId="0" applyAlignment="1">
      <alignment horizontal="right" vertical="top"/>
    </xf>
    <xf numFmtId="0" fontId="0" fillId="0" borderId="0" xfId="0" applyAlignment="1">
      <alignment vertical="top"/>
    </xf>
    <xf numFmtId="0" fontId="0" fillId="0" borderId="0" xfId="0" applyFill="1" applyAlignment="1">
      <alignment vertical="top"/>
    </xf>
    <xf numFmtId="0" fontId="0" fillId="0" borderId="0" xfId="0" applyAlignment="1"/>
    <xf numFmtId="0" fontId="0" fillId="0" borderId="0" xfId="0" applyFont="1" applyAlignment="1"/>
    <xf numFmtId="0" fontId="22" fillId="0" borderId="0" xfId="0" applyFont="1" applyFill="1" applyAlignment="1"/>
    <xf numFmtId="0" fontId="10" fillId="0" borderId="0" xfId="0" applyFont="1" applyFill="1" applyBorder="1" applyAlignment="1"/>
    <xf numFmtId="0" fontId="19" fillId="4" borderId="12" xfId="0" applyFont="1" applyFill="1" applyBorder="1" applyAlignment="1">
      <alignment horizontal="center" vertical="center" wrapText="1"/>
    </xf>
    <xf numFmtId="0" fontId="12" fillId="5" borderId="0" xfId="0" applyFont="1" applyFill="1" applyBorder="1" applyAlignment="1">
      <alignment horizontal="right" vertical="center"/>
    </xf>
    <xf numFmtId="0" fontId="15" fillId="5" borderId="0" xfId="0" applyFont="1" applyFill="1" applyBorder="1" applyAlignment="1">
      <alignment horizontal="right" vertical="center"/>
    </xf>
    <xf numFmtId="0" fontId="12" fillId="6" borderId="12" xfId="0" applyFont="1" applyFill="1" applyBorder="1" applyAlignment="1">
      <alignment horizontal="center" wrapText="1"/>
    </xf>
    <xf numFmtId="1" fontId="12" fillId="0" borderId="0" xfId="1" applyNumberFormat="1" applyFont="1" applyFill="1" applyBorder="1" applyAlignment="1">
      <alignment vertical="top"/>
    </xf>
    <xf numFmtId="0" fontId="11" fillId="7" borderId="5" xfId="0" applyFont="1" applyFill="1" applyBorder="1" applyAlignment="1">
      <alignment horizontal="center" vertical="center" wrapText="1"/>
    </xf>
    <xf numFmtId="0" fontId="12" fillId="0" borderId="0" xfId="0" applyFont="1" applyFill="1" applyBorder="1" applyAlignment="1">
      <alignment horizontal="left" vertical="top"/>
    </xf>
    <xf numFmtId="0" fontId="0" fillId="0" borderId="0" xfId="0" applyFont="1" applyFill="1" applyBorder="1" applyAlignment="1">
      <alignment horizontal="left" vertical="top" wrapText="1"/>
    </xf>
    <xf numFmtId="0" fontId="19" fillId="0" borderId="9" xfId="0" applyFont="1" applyFill="1" applyBorder="1" applyAlignment="1">
      <alignment horizontal="left" vertical="center" wrapText="1"/>
    </xf>
    <xf numFmtId="0" fontId="0" fillId="0" borderId="3" xfId="0" applyFont="1" applyFill="1" applyBorder="1" applyAlignment="1">
      <alignment horizontal="left" vertical="top" wrapText="1"/>
    </xf>
    <xf numFmtId="0" fontId="15" fillId="0" borderId="0" xfId="0" applyFont="1" applyFill="1" applyBorder="1" applyAlignment="1">
      <alignment horizontal="left" vertical="top" wrapText="1"/>
    </xf>
    <xf numFmtId="0" fontId="12" fillId="0" borderId="12" xfId="0" applyFont="1" applyFill="1" applyBorder="1" applyAlignment="1">
      <alignment horizontal="right" vertical="top"/>
    </xf>
    <xf numFmtId="49" fontId="14" fillId="0" borderId="12" xfId="0" applyNumberFormat="1" applyFont="1" applyFill="1" applyBorder="1" applyAlignment="1">
      <alignment horizontal="left" vertical="top" wrapText="1"/>
    </xf>
    <xf numFmtId="0" fontId="11" fillId="0" borderId="12" xfId="0" applyFont="1" applyFill="1" applyBorder="1" applyAlignment="1">
      <alignment horizontal="right" vertical="top"/>
    </xf>
    <xf numFmtId="164" fontId="12" fillId="6" borderId="12" xfId="2" applyNumberFormat="1" applyFont="1" applyFill="1" applyBorder="1" applyAlignment="1">
      <alignment horizontal="center" wrapText="1"/>
    </xf>
    <xf numFmtId="0" fontId="0" fillId="6" borderId="12" xfId="0" applyFont="1" applyFill="1" applyBorder="1" applyAlignment="1">
      <alignment horizontal="center" wrapText="1"/>
    </xf>
    <xf numFmtId="49" fontId="14" fillId="0" borderId="12" xfId="0" applyNumberFormat="1" applyFont="1" applyFill="1" applyBorder="1" applyAlignment="1">
      <alignment vertical="top"/>
    </xf>
    <xf numFmtId="49" fontId="10" fillId="8" borderId="3" xfId="0" applyNumberFormat="1" applyFont="1" applyFill="1" applyBorder="1" applyAlignment="1">
      <alignment vertical="top"/>
    </xf>
    <xf numFmtId="49" fontId="13" fillId="8" borderId="3" xfId="0" applyNumberFormat="1" applyFont="1" applyFill="1" applyBorder="1" applyAlignment="1">
      <alignment vertical="top"/>
    </xf>
    <xf numFmtId="0" fontId="19" fillId="0" borderId="1" xfId="0" applyFont="1" applyFill="1" applyBorder="1" applyAlignment="1">
      <alignment horizontal="left" vertical="center" wrapText="1"/>
    </xf>
    <xf numFmtId="0" fontId="12" fillId="0" borderId="0" xfId="0" applyFont="1" applyFill="1" applyBorder="1" applyAlignment="1">
      <alignment horizontal="left" vertical="top" wrapText="1"/>
    </xf>
    <xf numFmtId="0" fontId="0" fillId="0" borderId="12" xfId="0" applyFont="1" applyFill="1" applyBorder="1" applyAlignment="1">
      <alignment horizontal="left" vertical="top" wrapText="1"/>
    </xf>
    <xf numFmtId="49" fontId="12" fillId="0" borderId="12" xfId="0" applyNumberFormat="1" applyFont="1" applyFill="1" applyBorder="1" applyAlignment="1">
      <alignment horizontal="left" vertical="top" wrapText="1"/>
    </xf>
    <xf numFmtId="0" fontId="0" fillId="0" borderId="7" xfId="0" applyFont="1" applyFill="1" applyBorder="1" applyAlignment="1">
      <alignment vertical="top"/>
    </xf>
    <xf numFmtId="0" fontId="12" fillId="0" borderId="12" xfId="0" applyFont="1" applyFill="1" applyBorder="1" applyAlignment="1">
      <alignment horizontal="left" vertical="top" wrapText="1"/>
    </xf>
    <xf numFmtId="43" fontId="12" fillId="0" borderId="0" xfId="1" applyFont="1" applyFill="1" applyBorder="1" applyAlignment="1">
      <alignment vertical="top"/>
    </xf>
    <xf numFmtId="164" fontId="11" fillId="0" borderId="0" xfId="1" applyNumberFormat="1" applyFont="1" applyFill="1" applyBorder="1" applyAlignment="1">
      <alignment vertical="top"/>
    </xf>
    <xf numFmtId="0" fontId="19" fillId="0" borderId="1" xfId="0" applyFont="1" applyFill="1" applyBorder="1" applyAlignment="1">
      <alignment vertical="center" wrapText="1"/>
    </xf>
    <xf numFmtId="9" fontId="12" fillId="0" borderId="12" xfId="4" applyFont="1" applyFill="1" applyBorder="1" applyAlignment="1">
      <alignment horizontal="left" vertical="top" wrapText="1"/>
    </xf>
    <xf numFmtId="9" fontId="0" fillId="0" borderId="0" xfId="4" applyFont="1"/>
    <xf numFmtId="0" fontId="11" fillId="0" borderId="0" xfId="4" applyNumberFormat="1" applyFont="1" applyFill="1" applyBorder="1" applyAlignment="1">
      <alignment horizontal="center" vertical="top" wrapText="1"/>
    </xf>
    <xf numFmtId="49" fontId="14" fillId="0" borderId="0" xfId="0" applyNumberFormat="1" applyFont="1" applyFill="1" applyBorder="1" applyAlignment="1">
      <alignment horizontal="left" vertical="top" wrapText="1"/>
    </xf>
    <xf numFmtId="0" fontId="11" fillId="0" borderId="16" xfId="0" applyFont="1" applyFill="1" applyBorder="1" applyAlignment="1">
      <alignment horizontal="right" vertical="top"/>
    </xf>
    <xf numFmtId="0" fontId="0" fillId="0" borderId="20" xfId="0" applyFont="1" applyFill="1" applyBorder="1" applyAlignment="1">
      <alignment horizontal="left" vertical="top" wrapText="1"/>
    </xf>
    <xf numFmtId="164" fontId="11" fillId="0" borderId="17" xfId="1" applyNumberFormat="1" applyFont="1" applyFill="1" applyBorder="1" applyAlignment="1">
      <alignment vertical="top"/>
    </xf>
    <xf numFmtId="0" fontId="16" fillId="5" borderId="3" xfId="0" applyFont="1" applyFill="1" applyBorder="1" applyAlignment="1">
      <alignment horizontal="right" vertical="top" wrapText="1"/>
    </xf>
    <xf numFmtId="44" fontId="12" fillId="0" borderId="12" xfId="2" applyFont="1" applyFill="1" applyBorder="1" applyAlignment="1" applyProtection="1">
      <alignment vertical="top"/>
      <protection locked="0"/>
    </xf>
    <xf numFmtId="164" fontId="12" fillId="7" borderId="12" xfId="2" applyNumberFormat="1" applyFont="1" applyFill="1" applyBorder="1" applyAlignment="1" applyProtection="1">
      <alignment vertical="top"/>
      <protection locked="0"/>
    </xf>
    <xf numFmtId="164" fontId="12" fillId="6" borderId="12" xfId="2" applyNumberFormat="1" applyFont="1" applyFill="1" applyBorder="1" applyAlignment="1" applyProtection="1">
      <alignment vertical="top"/>
      <protection locked="0"/>
    </xf>
    <xf numFmtId="43" fontId="12" fillId="0" borderId="12" xfId="1" applyFont="1" applyFill="1" applyBorder="1" applyAlignment="1" applyProtection="1">
      <alignment vertical="top"/>
      <protection locked="0"/>
    </xf>
    <xf numFmtId="49" fontId="24" fillId="0" borderId="12" xfId="0" applyNumberFormat="1" applyFont="1" applyFill="1" applyBorder="1" applyAlignment="1" applyProtection="1">
      <alignment horizontal="left" vertical="top" wrapText="1"/>
      <protection locked="0"/>
    </xf>
    <xf numFmtId="0" fontId="19" fillId="0" borderId="12" xfId="0" applyFont="1" applyFill="1" applyBorder="1" applyAlignment="1" applyProtection="1">
      <alignment horizontal="left" vertical="top" wrapText="1"/>
      <protection locked="0"/>
    </xf>
    <xf numFmtId="49" fontId="16" fillId="0" borderId="12" xfId="0" applyNumberFormat="1" applyFont="1" applyFill="1" applyBorder="1" applyAlignment="1" applyProtection="1">
      <alignment horizontal="left" vertical="top" wrapText="1"/>
      <protection locked="0"/>
    </xf>
    <xf numFmtId="0" fontId="19" fillId="0" borderId="7" xfId="0" applyFont="1" applyFill="1" applyBorder="1" applyAlignment="1" applyProtection="1">
      <alignment vertical="top"/>
      <protection locked="0"/>
    </xf>
    <xf numFmtId="0" fontId="16" fillId="0" borderId="12" xfId="0" applyFont="1" applyFill="1" applyBorder="1" applyAlignment="1" applyProtection="1">
      <alignment horizontal="left" vertical="top" wrapText="1"/>
      <protection locked="0"/>
    </xf>
    <xf numFmtId="0" fontId="21" fillId="0" borderId="0" xfId="0" applyFont="1" applyFill="1" applyBorder="1" applyAlignment="1">
      <alignment horizontal="center" wrapText="1"/>
    </xf>
    <xf numFmtId="0" fontId="11" fillId="0" borderId="0" xfId="0" applyFont="1" applyFill="1" applyBorder="1" applyAlignment="1">
      <alignment vertical="top"/>
    </xf>
    <xf numFmtId="0" fontId="11" fillId="0" borderId="0" xfId="0" applyFont="1" applyFill="1" applyBorder="1" applyAlignment="1">
      <alignment horizontal="right" vertical="top"/>
    </xf>
    <xf numFmtId="0" fontId="11" fillId="0" borderId="0" xfId="0" applyFont="1" applyFill="1" applyBorder="1" applyAlignment="1">
      <alignment horizontal="left" vertical="top" wrapText="1"/>
    </xf>
    <xf numFmtId="49" fontId="14" fillId="0" borderId="0" xfId="0" applyNumberFormat="1" applyFont="1" applyFill="1" applyBorder="1" applyAlignment="1" applyProtection="1">
      <protection locked="0"/>
    </xf>
    <xf numFmtId="0" fontId="19" fillId="4" borderId="5" xfId="0" applyFont="1" applyFill="1" applyBorder="1" applyAlignment="1">
      <alignment horizontal="center" vertical="center" wrapText="1"/>
    </xf>
    <xf numFmtId="0" fontId="12" fillId="7" borderId="12" xfId="0" applyFont="1" applyFill="1" applyBorder="1" applyAlignment="1">
      <alignment horizontal="center"/>
    </xf>
    <xf numFmtId="43" fontId="11" fillId="0" borderId="0" xfId="1" applyFont="1" applyFill="1" applyBorder="1" applyAlignment="1">
      <alignment vertical="top"/>
    </xf>
    <xf numFmtId="0" fontId="11" fillId="0" borderId="0" xfId="0" applyFont="1" applyFill="1" applyBorder="1" applyAlignment="1">
      <alignment vertical="top" wrapText="1"/>
    </xf>
    <xf numFmtId="164" fontId="12" fillId="0" borderId="0" xfId="1" applyNumberFormat="1" applyFont="1" applyFill="1" applyBorder="1" applyAlignment="1">
      <alignment vertical="top"/>
    </xf>
    <xf numFmtId="164" fontId="12" fillId="0" borderId="0" xfId="1" applyNumberFormat="1" applyFont="1" applyFill="1" applyBorder="1" applyAlignment="1" applyProtection="1">
      <alignment vertical="top"/>
      <protection locked="0"/>
    </xf>
    <xf numFmtId="164" fontId="12" fillId="0" borderId="0" xfId="2" applyNumberFormat="1" applyFont="1" applyFill="1" applyBorder="1" applyAlignment="1" applyProtection="1">
      <alignment vertical="top"/>
      <protection locked="0"/>
    </xf>
    <xf numFmtId="164" fontId="12" fillId="0" borderId="0" xfId="2" applyNumberFormat="1" applyFont="1" applyFill="1" applyBorder="1" applyAlignment="1" applyProtection="1">
      <alignment vertical="top" wrapText="1"/>
      <protection locked="0"/>
    </xf>
    <xf numFmtId="164" fontId="12" fillId="0" borderId="0" xfId="2" applyNumberFormat="1" applyFont="1" applyFill="1" applyBorder="1" applyAlignment="1">
      <alignment vertical="top" wrapText="1"/>
    </xf>
    <xf numFmtId="44" fontId="11" fillId="0" borderId="0" xfId="2" applyFont="1" applyFill="1" applyBorder="1" applyAlignment="1">
      <alignment horizontal="right" vertical="top" wrapText="1"/>
    </xf>
    <xf numFmtId="44" fontId="11" fillId="0" borderId="0" xfId="2" applyFont="1" applyFill="1" applyBorder="1" applyAlignment="1" applyProtection="1">
      <alignment vertical="top" wrapText="1"/>
      <protection locked="0"/>
    </xf>
    <xf numFmtId="164" fontId="11" fillId="0" borderId="0" xfId="2" applyNumberFormat="1" applyFont="1" applyFill="1" applyBorder="1" applyAlignment="1" applyProtection="1">
      <alignment vertical="top" wrapText="1"/>
      <protection locked="0"/>
    </xf>
    <xf numFmtId="164" fontId="11" fillId="0" borderId="0" xfId="2" applyNumberFormat="1" applyFont="1" applyFill="1" applyBorder="1" applyAlignment="1">
      <alignment vertical="top"/>
    </xf>
    <xf numFmtId="164" fontId="0" fillId="0" borderId="0" xfId="0" applyNumberFormat="1" applyFont="1" applyFill="1" applyBorder="1" applyAlignment="1">
      <alignment horizontal="left" vertical="top" wrapText="1"/>
    </xf>
    <xf numFmtId="0" fontId="10" fillId="8" borderId="7" xfId="0" applyFont="1" applyFill="1" applyBorder="1" applyAlignment="1">
      <alignment horizontal="left" wrapText="1"/>
    </xf>
    <xf numFmtId="0" fontId="11" fillId="8" borderId="12" xfId="0" applyFont="1" applyFill="1" applyBorder="1" applyAlignment="1">
      <alignment horizontal="left" vertical="top" wrapText="1"/>
    </xf>
    <xf numFmtId="43" fontId="11" fillId="8" borderId="12" xfId="1" applyFont="1" applyFill="1" applyBorder="1" applyAlignment="1">
      <alignment vertical="top" wrapText="1"/>
    </xf>
    <xf numFmtId="44" fontId="11" fillId="8" borderId="12" xfId="2" applyFont="1" applyFill="1" applyBorder="1" applyAlignment="1">
      <alignment vertical="top" wrapText="1"/>
    </xf>
    <xf numFmtId="0" fontId="0" fillId="0" borderId="3" xfId="0" applyFont="1" applyFill="1" applyBorder="1" applyAlignment="1">
      <alignment horizontal="left" wrapText="1"/>
    </xf>
    <xf numFmtId="0" fontId="0" fillId="0" borderId="0" xfId="0" applyFont="1" applyFill="1" applyBorder="1" applyAlignment="1">
      <alignment horizontal="left" wrapText="1"/>
    </xf>
    <xf numFmtId="0" fontId="12" fillId="0" borderId="0" xfId="0" applyFont="1" applyFill="1" applyBorder="1" applyAlignment="1">
      <alignment horizontal="center"/>
    </xf>
    <xf numFmtId="0" fontId="12" fillId="0" borderId="6" xfId="0" applyFont="1" applyFill="1" applyBorder="1" applyAlignment="1">
      <alignment horizontal="center"/>
    </xf>
    <xf numFmtId="0" fontId="12" fillId="0" borderId="4" xfId="0" applyFont="1" applyFill="1" applyBorder="1" applyAlignment="1">
      <alignment horizontal="center" wrapText="1"/>
    </xf>
    <xf numFmtId="0" fontId="12" fillId="7" borderId="4" xfId="0" applyFont="1" applyFill="1" applyBorder="1" applyAlignment="1">
      <alignment horizontal="center"/>
    </xf>
    <xf numFmtId="0" fontId="12" fillId="6" borderId="5" xfId="0" applyFont="1" applyFill="1" applyBorder="1" applyAlignment="1">
      <alignment horizontal="center" wrapText="1"/>
    </xf>
    <xf numFmtId="164" fontId="12" fillId="6" borderId="5" xfId="2" applyNumberFormat="1" applyFont="1" applyFill="1" applyBorder="1" applyAlignment="1">
      <alignment horizontal="center" wrapText="1"/>
    </xf>
    <xf numFmtId="0" fontId="0" fillId="6" borderId="5" xfId="0" applyFont="1" applyFill="1" applyBorder="1" applyAlignment="1">
      <alignment horizontal="center" wrapText="1"/>
    </xf>
    <xf numFmtId="0" fontId="11" fillId="8" borderId="13" xfId="0" applyFont="1" applyFill="1" applyBorder="1" applyAlignment="1">
      <alignment vertical="center" wrapText="1"/>
    </xf>
    <xf numFmtId="0" fontId="11" fillId="8" borderId="15" xfId="0" applyFont="1" applyFill="1" applyBorder="1" applyAlignment="1">
      <alignment vertical="center" wrapText="1"/>
    </xf>
    <xf numFmtId="0" fontId="10" fillId="8" borderId="13" xfId="0" applyFont="1" applyFill="1" applyBorder="1" applyAlignment="1">
      <alignment vertical="center" wrapText="1"/>
    </xf>
    <xf numFmtId="0" fontId="10" fillId="8" borderId="15" xfId="0" applyFont="1" applyFill="1" applyBorder="1" applyAlignment="1">
      <alignment vertical="center" wrapText="1"/>
    </xf>
    <xf numFmtId="0" fontId="27" fillId="2" borderId="0" xfId="0" applyFont="1" applyFill="1" applyBorder="1" applyAlignment="1">
      <alignment vertical="center"/>
    </xf>
    <xf numFmtId="0" fontId="10" fillId="2" borderId="0" xfId="0" applyFont="1" applyFill="1" applyBorder="1" applyAlignment="1">
      <alignment vertical="center"/>
    </xf>
    <xf numFmtId="0" fontId="27" fillId="2" borderId="0" xfId="0" applyFont="1" applyFill="1" applyBorder="1" applyAlignment="1">
      <alignment horizontal="left" vertical="center" wrapText="1"/>
    </xf>
    <xf numFmtId="164" fontId="12" fillId="0" borderId="12" xfId="1" applyNumberFormat="1" applyFont="1" applyFill="1" applyBorder="1" applyAlignment="1" applyProtection="1">
      <alignment vertical="top"/>
    </xf>
    <xf numFmtId="164" fontId="12" fillId="0" borderId="4" xfId="2" applyNumberFormat="1" applyFont="1" applyFill="1" applyBorder="1" applyAlignment="1" applyProtection="1">
      <alignment vertical="top"/>
    </xf>
    <xf numFmtId="164" fontId="12" fillId="0" borderId="12" xfId="2" applyNumberFormat="1" applyFont="1" applyFill="1" applyBorder="1" applyAlignment="1" applyProtection="1">
      <alignment vertical="top"/>
    </xf>
    <xf numFmtId="164" fontId="11" fillId="7" borderId="17" xfId="1" applyNumberFormat="1" applyFont="1" applyFill="1" applyBorder="1" applyAlignment="1" applyProtection="1">
      <alignment vertical="top"/>
    </xf>
    <xf numFmtId="164" fontId="11" fillId="6" borderId="17" xfId="1" applyNumberFormat="1" applyFont="1" applyFill="1" applyBorder="1" applyAlignment="1" applyProtection="1">
      <alignment vertical="top"/>
    </xf>
    <xf numFmtId="164" fontId="12" fillId="7" borderId="12" xfId="1" applyNumberFormat="1" applyFont="1" applyFill="1" applyBorder="1" applyAlignment="1" applyProtection="1">
      <alignment vertical="top"/>
    </xf>
    <xf numFmtId="164" fontId="12" fillId="6" borderId="12" xfId="1" applyNumberFormat="1" applyFont="1" applyFill="1" applyBorder="1" applyAlignment="1" applyProtection="1">
      <alignment vertical="top"/>
    </xf>
    <xf numFmtId="164" fontId="12" fillId="6" borderId="12" xfId="2" applyNumberFormat="1" applyFont="1" applyFill="1" applyBorder="1" applyAlignment="1" applyProtection="1">
      <alignment vertical="top"/>
    </xf>
    <xf numFmtId="164" fontId="0" fillId="0" borderId="21" xfId="0" applyNumberFormat="1" applyFont="1" applyFill="1" applyBorder="1" applyAlignment="1" applyProtection="1">
      <alignment horizontal="left" vertical="top" wrapText="1"/>
    </xf>
    <xf numFmtId="0" fontId="12" fillId="8" borderId="12" xfId="0" applyFont="1" applyFill="1" applyBorder="1" applyAlignment="1">
      <alignment horizontal="center"/>
    </xf>
    <xf numFmtId="0" fontId="12" fillId="8" borderId="12" xfId="0" applyFont="1" applyFill="1" applyBorder="1" applyAlignment="1">
      <alignment horizontal="center" wrapText="1"/>
    </xf>
    <xf numFmtId="0" fontId="25" fillId="8" borderId="13" xfId="0" applyFont="1" applyFill="1" applyBorder="1" applyAlignment="1">
      <alignment vertical="center"/>
    </xf>
    <xf numFmtId="0" fontId="25" fillId="8" borderId="15" xfId="0" applyFont="1" applyFill="1" applyBorder="1" applyAlignment="1">
      <alignment vertical="center"/>
    </xf>
    <xf numFmtId="0" fontId="11" fillId="8" borderId="7" xfId="0" applyFont="1" applyFill="1" applyBorder="1" applyAlignment="1">
      <alignment horizontal="center"/>
    </xf>
    <xf numFmtId="0" fontId="11" fillId="8" borderId="8" xfId="0" applyFont="1" applyFill="1" applyBorder="1" applyAlignment="1">
      <alignment horizontal="center"/>
    </xf>
    <xf numFmtId="0" fontId="0" fillId="8" borderId="12" xfId="0" applyFont="1" applyFill="1" applyBorder="1" applyAlignment="1">
      <alignment horizontal="center" wrapText="1"/>
    </xf>
    <xf numFmtId="49" fontId="14" fillId="0" borderId="12" xfId="0" applyNumberFormat="1" applyFont="1" applyFill="1" applyBorder="1" applyAlignment="1" applyProtection="1">
      <alignment horizontal="left" vertical="top" wrapText="1"/>
    </xf>
    <xf numFmtId="44" fontId="12" fillId="0" borderId="12" xfId="2" applyFont="1" applyFill="1" applyBorder="1" applyAlignment="1" applyProtection="1">
      <alignment vertical="top"/>
    </xf>
    <xf numFmtId="164" fontId="11" fillId="0" borderId="12" xfId="1" applyNumberFormat="1" applyFont="1" applyFill="1" applyBorder="1" applyAlignment="1" applyProtection="1">
      <alignment vertical="top"/>
    </xf>
    <xf numFmtId="164" fontId="11" fillId="7" borderId="12" xfId="1" applyNumberFormat="1" applyFont="1" applyFill="1" applyBorder="1" applyAlignment="1" applyProtection="1">
      <alignment vertical="top"/>
    </xf>
    <xf numFmtId="164" fontId="11" fillId="6" borderId="12" xfId="1" applyNumberFormat="1" applyFont="1" applyFill="1" applyBorder="1" applyAlignment="1" applyProtection="1">
      <alignment vertical="top"/>
    </xf>
    <xf numFmtId="0" fontId="0" fillId="0" borderId="12" xfId="0" applyFont="1" applyFill="1" applyBorder="1" applyAlignment="1" applyProtection="1">
      <alignment vertical="top"/>
    </xf>
    <xf numFmtId="164" fontId="11" fillId="0" borderId="17" xfId="1" applyNumberFormat="1" applyFont="1" applyFill="1" applyBorder="1" applyAlignment="1" applyProtection="1">
      <alignment vertical="top"/>
    </xf>
    <xf numFmtId="164" fontId="11" fillId="6" borderId="19" xfId="1" applyNumberFormat="1" applyFont="1" applyFill="1" applyBorder="1" applyAlignment="1" applyProtection="1">
      <alignment vertical="top"/>
    </xf>
    <xf numFmtId="44" fontId="16" fillId="5" borderId="0" xfId="2" applyFont="1" applyFill="1" applyBorder="1" applyAlignment="1" applyProtection="1">
      <alignment horizontal="left" vertical="top" wrapText="1"/>
    </xf>
    <xf numFmtId="37" fontId="0" fillId="5" borderId="0" xfId="0" applyNumberFormat="1" applyFont="1" applyFill="1" applyBorder="1" applyAlignment="1" applyProtection="1">
      <alignment horizontal="left" vertical="top"/>
    </xf>
    <xf numFmtId="0" fontId="12" fillId="6" borderId="12" xfId="2" applyNumberFormat="1" applyFont="1" applyFill="1" applyBorder="1" applyAlignment="1" applyProtection="1">
      <alignment vertical="top" wrapText="1"/>
      <protection locked="0"/>
    </xf>
    <xf numFmtId="0" fontId="12" fillId="6" borderId="12" xfId="2" applyNumberFormat="1" applyFont="1" applyFill="1" applyBorder="1" applyAlignment="1">
      <alignment vertical="top" wrapText="1"/>
    </xf>
    <xf numFmtId="49" fontId="14" fillId="0" borderId="12" xfId="0" applyNumberFormat="1" applyFont="1" applyFill="1" applyBorder="1" applyAlignment="1" applyProtection="1"/>
    <xf numFmtId="0" fontId="12" fillId="0" borderId="0" xfId="0" applyFont="1" applyFill="1" applyBorder="1" applyAlignment="1" applyProtection="1">
      <alignment vertical="top"/>
    </xf>
    <xf numFmtId="0" fontId="10" fillId="8" borderId="5" xfId="0" applyFont="1" applyFill="1" applyBorder="1" applyAlignment="1">
      <alignment horizontal="center" vertical="center" wrapText="1"/>
    </xf>
    <xf numFmtId="0" fontId="11" fillId="8" borderId="5" xfId="0" applyFont="1" applyFill="1" applyBorder="1" applyAlignment="1">
      <alignment horizontal="center" vertical="center" wrapText="1"/>
    </xf>
    <xf numFmtId="0" fontId="22" fillId="0" borderId="0" xfId="0" applyFont="1" applyFill="1" applyBorder="1" applyAlignment="1">
      <alignment vertical="center"/>
    </xf>
    <xf numFmtId="0" fontId="12" fillId="5" borderId="0" xfId="0" applyFont="1" applyFill="1" applyBorder="1" applyAlignment="1">
      <alignment horizontal="right" vertical="center" wrapText="1"/>
    </xf>
    <xf numFmtId="0" fontId="15" fillId="5" borderId="0" xfId="0" applyFont="1" applyFill="1" applyBorder="1" applyAlignment="1">
      <alignment horizontal="right" vertical="center" wrapText="1"/>
    </xf>
    <xf numFmtId="0" fontId="11" fillId="6" borderId="7" xfId="2" applyNumberFormat="1" applyFont="1" applyFill="1" applyBorder="1" applyAlignment="1" applyProtection="1">
      <alignment vertical="top" wrapText="1"/>
      <protection locked="0"/>
    </xf>
    <xf numFmtId="0" fontId="11" fillId="6" borderId="12" xfId="2" applyNumberFormat="1" applyFont="1" applyFill="1" applyBorder="1" applyAlignment="1" applyProtection="1">
      <alignment vertical="top" wrapText="1"/>
      <protection locked="0"/>
    </xf>
    <xf numFmtId="10" fontId="11" fillId="0" borderId="0" xfId="4" applyNumberFormat="1" applyFont="1" applyFill="1" applyBorder="1" applyAlignment="1" applyProtection="1">
      <alignment horizontal="center" vertical="top" wrapText="1"/>
    </xf>
    <xf numFmtId="0" fontId="18" fillId="2" borderId="0" xfId="0" applyFont="1" applyFill="1" applyBorder="1" applyAlignment="1" applyProtection="1">
      <alignment vertical="center"/>
    </xf>
    <xf numFmtId="0" fontId="21" fillId="0" borderId="0" xfId="0" applyFont="1" applyFill="1" applyBorder="1" applyAlignment="1" applyProtection="1">
      <alignment horizontal="left" vertical="top"/>
    </xf>
    <xf numFmtId="0" fontId="11" fillId="0" borderId="0" xfId="0" applyFont="1" applyFill="1" applyBorder="1" applyAlignment="1" applyProtection="1">
      <alignment vertical="top"/>
    </xf>
    <xf numFmtId="0" fontId="0" fillId="0" borderId="0" xfId="0" applyFont="1" applyFill="1" applyBorder="1" applyAlignment="1" applyProtection="1">
      <alignment vertical="top"/>
    </xf>
    <xf numFmtId="0" fontId="11" fillId="0" borderId="0" xfId="0" applyFont="1" applyFill="1" applyBorder="1" applyAlignment="1" applyProtection="1">
      <alignment horizontal="left" vertical="top"/>
    </xf>
    <xf numFmtId="0" fontId="12" fillId="5" borderId="0" xfId="0" applyFont="1" applyFill="1" applyBorder="1" applyAlignment="1" applyProtection="1">
      <alignment horizontal="right" vertical="center"/>
    </xf>
    <xf numFmtId="0" fontId="15" fillId="5" borderId="0" xfId="0" applyFont="1" applyFill="1" applyBorder="1" applyAlignment="1" applyProtection="1">
      <alignment horizontal="right" vertical="center"/>
    </xf>
    <xf numFmtId="0" fontId="19" fillId="0" borderId="0" xfId="0" applyFont="1" applyFill="1" applyBorder="1" applyAlignment="1" applyProtection="1">
      <alignment vertical="center" wrapText="1"/>
    </xf>
    <xf numFmtId="0" fontId="10" fillId="0" borderId="5" xfId="0" applyFont="1" applyFill="1" applyBorder="1" applyAlignment="1" applyProtection="1">
      <alignment horizontal="center" vertical="center" wrapText="1"/>
    </xf>
    <xf numFmtId="0" fontId="11" fillId="0" borderId="5" xfId="0" applyFont="1" applyFill="1" applyBorder="1" applyAlignment="1" applyProtection="1">
      <alignment horizontal="center" vertical="center" wrapText="1"/>
    </xf>
    <xf numFmtId="0" fontId="10" fillId="0" borderId="1" xfId="0" applyFont="1" applyFill="1" applyBorder="1" applyAlignment="1" applyProtection="1">
      <alignment horizontal="center" vertical="center"/>
    </xf>
    <xf numFmtId="0" fontId="11" fillId="0" borderId="0" xfId="0" applyFont="1" applyFill="1" applyBorder="1" applyAlignment="1" applyProtection="1">
      <alignment horizontal="center" vertical="top"/>
    </xf>
    <xf numFmtId="0" fontId="11" fillId="0" borderId="4" xfId="0" applyFont="1" applyFill="1" applyBorder="1" applyAlignment="1" applyProtection="1">
      <alignment horizontal="center" vertical="top" wrapText="1"/>
    </xf>
    <xf numFmtId="0" fontId="11" fillId="0" borderId="0" xfId="0" applyFont="1" applyFill="1" applyBorder="1" applyAlignment="1" applyProtection="1">
      <alignment horizontal="center" vertical="top" wrapText="1"/>
    </xf>
    <xf numFmtId="0" fontId="20" fillId="0" borderId="0" xfId="0" applyFont="1" applyFill="1" applyBorder="1" applyAlignment="1" applyProtection="1">
      <alignment vertical="top"/>
    </xf>
    <xf numFmtId="44" fontId="12" fillId="0" borderId="0" xfId="2" applyFont="1" applyFill="1" applyBorder="1" applyAlignment="1" applyProtection="1">
      <alignment vertical="top"/>
    </xf>
    <xf numFmtId="49" fontId="14" fillId="0" borderId="0" xfId="0" applyNumberFormat="1" applyFont="1" applyFill="1" applyBorder="1" applyAlignment="1" applyProtection="1">
      <alignment vertical="top"/>
    </xf>
    <xf numFmtId="164" fontId="12" fillId="0" borderId="3" xfId="2" applyNumberFormat="1" applyFont="1" applyFill="1" applyBorder="1" applyAlignment="1" applyProtection="1">
      <alignment vertical="top"/>
    </xf>
    <xf numFmtId="37" fontId="0" fillId="0" borderId="0" xfId="0" applyNumberFormat="1" applyFont="1" applyFill="1" applyBorder="1" applyAlignment="1" applyProtection="1">
      <alignment vertical="top"/>
    </xf>
    <xf numFmtId="0" fontId="12" fillId="0" borderId="0" xfId="0" applyFont="1" applyFill="1" applyBorder="1" applyAlignment="1" applyProtection="1">
      <alignment horizontal="right" vertical="top"/>
    </xf>
    <xf numFmtId="0" fontId="15" fillId="0" borderId="0" xfId="0" applyFont="1" applyFill="1" applyBorder="1" applyAlignment="1" applyProtection="1">
      <alignment vertical="top"/>
    </xf>
    <xf numFmtId="164" fontId="12" fillId="9" borderId="4" xfId="1" applyNumberFormat="1" applyFont="1" applyFill="1" applyBorder="1" applyAlignment="1" applyProtection="1">
      <alignment vertical="top"/>
    </xf>
    <xf numFmtId="164" fontId="12" fillId="9" borderId="3" xfId="1" applyNumberFormat="1" applyFont="1" applyFill="1" applyBorder="1" applyAlignment="1" applyProtection="1">
      <alignment vertical="top"/>
    </xf>
    <xf numFmtId="164" fontId="12" fillId="9" borderId="4" xfId="2" applyNumberFormat="1" applyFont="1" applyFill="1" applyBorder="1" applyAlignment="1" applyProtection="1">
      <alignment vertical="top"/>
    </xf>
    <xf numFmtId="164" fontId="12" fillId="9" borderId="3" xfId="2" applyNumberFormat="1" applyFont="1" applyFill="1" applyBorder="1" applyAlignment="1" applyProtection="1">
      <alignment vertical="top"/>
    </xf>
    <xf numFmtId="0" fontId="12" fillId="0" borderId="0" xfId="0" applyFont="1" applyFill="1" applyBorder="1" applyAlignment="1" applyProtection="1">
      <alignment horizontal="left" vertical="top"/>
    </xf>
    <xf numFmtId="164" fontId="12" fillId="0" borderId="5" xfId="2" applyNumberFormat="1" applyFont="1" applyFill="1" applyBorder="1" applyAlignment="1" applyProtection="1">
      <alignment vertical="top"/>
    </xf>
    <xf numFmtId="0" fontId="11" fillId="0" borderId="0" xfId="0" applyFont="1" applyFill="1" applyBorder="1" applyAlignment="1" applyProtection="1">
      <alignment horizontal="right" vertical="top"/>
    </xf>
    <xf numFmtId="164" fontId="11" fillId="0" borderId="16" xfId="1" applyNumberFormat="1" applyFont="1" applyFill="1" applyBorder="1" applyAlignment="1" applyProtection="1">
      <alignment vertical="top"/>
    </xf>
    <xf numFmtId="164" fontId="11" fillId="0" borderId="23" xfId="1" applyNumberFormat="1" applyFont="1" applyFill="1" applyBorder="1" applyAlignment="1" applyProtection="1">
      <alignment vertical="top"/>
    </xf>
    <xf numFmtId="44" fontId="11" fillId="0" borderId="0" xfId="2" applyFont="1" applyFill="1" applyBorder="1" applyAlignment="1" applyProtection="1">
      <alignment vertical="top" wrapText="1"/>
    </xf>
    <xf numFmtId="164" fontId="11" fillId="0" borderId="0" xfId="2" applyNumberFormat="1" applyFont="1" applyFill="1" applyBorder="1" applyAlignment="1" applyProtection="1">
      <alignment vertical="top" wrapText="1"/>
    </xf>
    <xf numFmtId="164" fontId="10" fillId="0" borderId="19" xfId="0" applyNumberFormat="1" applyFont="1" applyFill="1" applyBorder="1" applyAlignment="1" applyProtection="1">
      <alignment horizontal="left" vertical="top"/>
    </xf>
    <xf numFmtId="44" fontId="12" fillId="0" borderId="15" xfId="2" applyFont="1" applyFill="1" applyBorder="1" applyAlignment="1" applyProtection="1">
      <alignment vertical="top"/>
      <protection locked="0"/>
    </xf>
    <xf numFmtId="0" fontId="21" fillId="0" borderId="0" xfId="0" applyFont="1" applyFill="1" applyBorder="1" applyAlignment="1">
      <alignment horizontal="center" wrapText="1"/>
    </xf>
    <xf numFmtId="0" fontId="0" fillId="8" borderId="13" xfId="0" applyFont="1" applyFill="1" applyBorder="1" applyAlignment="1">
      <alignment horizontal="center"/>
    </xf>
    <xf numFmtId="0" fontId="0" fillId="8" borderId="15" xfId="0" applyFont="1" applyFill="1" applyBorder="1" applyAlignment="1">
      <alignment horizontal="center"/>
    </xf>
    <xf numFmtId="0" fontId="19" fillId="0" borderId="12" xfId="0" applyFont="1" applyFill="1" applyBorder="1" applyAlignment="1" applyProtection="1">
      <alignment vertical="top" wrapText="1"/>
      <protection locked="0"/>
    </xf>
    <xf numFmtId="164" fontId="12" fillId="0" borderId="12" xfId="2" applyNumberFormat="1" applyFont="1" applyFill="1" applyBorder="1" applyAlignment="1" applyProtection="1">
      <alignment horizontal="right"/>
    </xf>
    <xf numFmtId="166" fontId="12" fillId="0" borderId="12" xfId="1" applyNumberFormat="1" applyFont="1" applyFill="1" applyBorder="1" applyAlignment="1" applyProtection="1">
      <alignment horizontal="right"/>
      <protection locked="0"/>
    </xf>
    <xf numFmtId="0" fontId="27" fillId="2" borderId="0" xfId="0" applyFont="1" applyFill="1" applyBorder="1" applyAlignment="1">
      <alignment vertical="center" wrapText="1"/>
    </xf>
    <xf numFmtId="0" fontId="10" fillId="2" borderId="0" xfId="0" applyFont="1" applyFill="1" applyBorder="1" applyAlignment="1">
      <alignment vertical="center" wrapText="1"/>
    </xf>
    <xf numFmtId="1" fontId="12" fillId="0" borderId="0" xfId="1" applyNumberFormat="1" applyFont="1" applyFill="1" applyBorder="1" applyAlignment="1">
      <alignment vertical="top" wrapText="1"/>
    </xf>
    <xf numFmtId="0" fontId="12" fillId="0" borderId="0" xfId="0" applyFont="1" applyFill="1" applyBorder="1" applyAlignment="1">
      <alignment vertical="top" wrapText="1"/>
    </xf>
    <xf numFmtId="49" fontId="14" fillId="0" borderId="12" xfId="0" applyNumberFormat="1" applyFont="1" applyFill="1" applyBorder="1" applyAlignment="1" applyProtection="1">
      <protection locked="0"/>
    </xf>
    <xf numFmtId="164" fontId="12" fillId="0" borderId="12" xfId="2" applyNumberFormat="1" applyFont="1" applyFill="1" applyBorder="1" applyAlignment="1" applyProtection="1">
      <alignment horizontal="right"/>
      <protection locked="0"/>
    </xf>
    <xf numFmtId="49" fontId="14" fillId="8" borderId="12" xfId="0" applyNumberFormat="1" applyFont="1" applyFill="1" applyBorder="1" applyAlignment="1" applyProtection="1"/>
    <xf numFmtId="0" fontId="19" fillId="8" borderId="12" xfId="0" applyFont="1" applyFill="1" applyBorder="1" applyAlignment="1" applyProtection="1">
      <alignment vertical="top" wrapText="1"/>
      <protection locked="0"/>
    </xf>
    <xf numFmtId="166" fontId="12" fillId="8" borderId="12" xfId="1" applyNumberFormat="1" applyFont="1" applyFill="1" applyBorder="1" applyAlignment="1" applyProtection="1">
      <alignment horizontal="right"/>
      <protection locked="0"/>
    </xf>
    <xf numFmtId="164" fontId="12" fillId="8" borderId="12" xfId="2" applyNumberFormat="1" applyFont="1" applyFill="1" applyBorder="1" applyAlignment="1" applyProtection="1">
      <alignment horizontal="right"/>
      <protection locked="0"/>
    </xf>
    <xf numFmtId="164" fontId="12" fillId="8" borderId="12" xfId="2" applyNumberFormat="1" applyFont="1" applyFill="1" applyBorder="1" applyAlignment="1" applyProtection="1">
      <alignment horizontal="right"/>
    </xf>
    <xf numFmtId="164" fontId="12" fillId="8" borderId="12" xfId="2" applyNumberFormat="1" applyFont="1" applyFill="1" applyBorder="1" applyAlignment="1" applyProtection="1">
      <alignment vertical="top"/>
      <protection locked="0"/>
    </xf>
    <xf numFmtId="0" fontId="10" fillId="8" borderId="12" xfId="0" applyNumberFormat="1" applyFont="1" applyFill="1" applyBorder="1" applyAlignment="1" applyProtection="1">
      <protection locked="0"/>
    </xf>
    <xf numFmtId="164" fontId="12" fillId="7" borderId="12" xfId="2" applyNumberFormat="1" applyFont="1" applyFill="1" applyBorder="1" applyAlignment="1" applyProtection="1">
      <protection locked="0"/>
    </xf>
    <xf numFmtId="164" fontId="12" fillId="6" borderId="12" xfId="2" applyNumberFormat="1" applyFont="1" applyFill="1" applyBorder="1" applyAlignment="1" applyProtection="1">
      <protection locked="0"/>
    </xf>
    <xf numFmtId="164" fontId="12" fillId="8" borderId="12" xfId="2" applyNumberFormat="1" applyFont="1" applyFill="1" applyBorder="1" applyAlignment="1" applyProtection="1">
      <protection locked="0"/>
    </xf>
    <xf numFmtId="0" fontId="11" fillId="8" borderId="5" xfId="0" applyFont="1" applyFill="1" applyBorder="1" applyAlignment="1">
      <alignment horizontal="center" wrapText="1"/>
    </xf>
    <xf numFmtId="0" fontId="10" fillId="8" borderId="14" xfId="0" applyFont="1" applyFill="1" applyBorder="1" applyAlignment="1">
      <alignment horizontal="center"/>
    </xf>
    <xf numFmtId="37" fontId="0" fillId="0" borderId="0" xfId="0" applyNumberFormat="1" applyFont="1" applyFill="1" applyBorder="1" applyAlignment="1"/>
    <xf numFmtId="9" fontId="11" fillId="0" borderId="0" xfId="4" applyFont="1" applyFill="1" applyBorder="1" applyAlignment="1" applyProtection="1">
      <alignment horizontal="center" vertical="top" wrapText="1"/>
    </xf>
    <xf numFmtId="0" fontId="12" fillId="6" borderId="12" xfId="2" applyNumberFormat="1" applyFont="1" applyFill="1" applyBorder="1" applyAlignment="1" applyProtection="1">
      <alignment wrapText="1"/>
      <protection locked="0"/>
    </xf>
    <xf numFmtId="49" fontId="14" fillId="8" borderId="12" xfId="0" applyNumberFormat="1" applyFont="1" applyFill="1" applyBorder="1" applyAlignment="1" applyProtection="1">
      <alignment horizontal="center" wrapText="1"/>
    </xf>
    <xf numFmtId="49" fontId="22" fillId="5" borderId="2" xfId="0" applyNumberFormat="1" applyFont="1" applyFill="1" applyBorder="1" applyAlignment="1">
      <alignment horizontal="left" vertical="center"/>
    </xf>
    <xf numFmtId="0" fontId="21" fillId="0" borderId="0" xfId="0" applyFont="1" applyFill="1" applyBorder="1" applyAlignment="1">
      <alignment horizontal="center" wrapText="1"/>
    </xf>
    <xf numFmtId="0" fontId="11" fillId="0" borderId="0" xfId="0" applyFont="1" applyFill="1" applyBorder="1" applyAlignment="1">
      <alignment horizontal="right" vertical="top"/>
    </xf>
    <xf numFmtId="0" fontId="19" fillId="4" borderId="9" xfId="0" applyFont="1" applyFill="1" applyBorder="1" applyAlignment="1">
      <alignment horizontal="center" vertical="center" wrapText="1"/>
    </xf>
    <xf numFmtId="0" fontId="19" fillId="4" borderId="1" xfId="0" applyFont="1" applyFill="1" applyBorder="1" applyAlignment="1">
      <alignment horizontal="center" vertical="center" wrapText="1"/>
    </xf>
    <xf numFmtId="0" fontId="19" fillId="4" borderId="11" xfId="0" applyFont="1" applyFill="1" applyBorder="1" applyAlignment="1">
      <alignment horizontal="center" vertical="center" wrapText="1"/>
    </xf>
    <xf numFmtId="0" fontId="10" fillId="6" borderId="14" xfId="0" applyFont="1" applyFill="1" applyBorder="1" applyAlignment="1">
      <alignment horizontal="center" vertical="center"/>
    </xf>
    <xf numFmtId="0" fontId="0" fillId="6" borderId="13" xfId="0" applyFont="1" applyFill="1" applyBorder="1" applyAlignment="1">
      <alignment horizontal="center"/>
    </xf>
    <xf numFmtId="0" fontId="0" fillId="6" borderId="15" xfId="0" applyFont="1" applyFill="1" applyBorder="1" applyAlignment="1">
      <alignment horizontal="center"/>
    </xf>
    <xf numFmtId="0" fontId="10" fillId="8" borderId="14" xfId="0" applyFont="1" applyFill="1" applyBorder="1" applyAlignment="1">
      <alignment horizontal="center" vertical="center"/>
    </xf>
    <xf numFmtId="0" fontId="0" fillId="8" borderId="13" xfId="0" applyFont="1" applyFill="1" applyBorder="1" applyAlignment="1">
      <alignment horizontal="center"/>
    </xf>
    <xf numFmtId="0" fontId="0" fillId="8" borderId="15" xfId="0" applyFont="1" applyFill="1" applyBorder="1" applyAlignment="1">
      <alignment horizontal="center"/>
    </xf>
    <xf numFmtId="0" fontId="22" fillId="5" borderId="2" xfId="0" applyFont="1" applyFill="1" applyBorder="1" applyAlignment="1">
      <alignment horizontal="left" vertical="center"/>
    </xf>
    <xf numFmtId="0" fontId="22" fillId="5" borderId="13" xfId="0" applyFont="1" applyFill="1" applyBorder="1" applyAlignment="1">
      <alignment horizontal="left" vertical="center"/>
    </xf>
    <xf numFmtId="0" fontId="25" fillId="0" borderId="10" xfId="0" applyFont="1" applyFill="1" applyBorder="1" applyAlignment="1">
      <alignment horizontal="center" vertical="center"/>
    </xf>
    <xf numFmtId="0" fontId="25" fillId="0" borderId="2" xfId="0" applyFont="1" applyFill="1" applyBorder="1" applyAlignment="1">
      <alignment horizontal="center" vertical="center"/>
    </xf>
    <xf numFmtId="0" fontId="25" fillId="0" borderId="8" xfId="0" applyFont="1" applyFill="1" applyBorder="1" applyAlignment="1">
      <alignment horizontal="center" vertical="center"/>
    </xf>
    <xf numFmtId="0" fontId="25" fillId="8" borderId="10" xfId="0" applyFont="1" applyFill="1" applyBorder="1" applyAlignment="1">
      <alignment horizontal="center" vertical="center"/>
    </xf>
    <xf numFmtId="0" fontId="25" fillId="8" borderId="2" xfId="0" applyFont="1" applyFill="1" applyBorder="1" applyAlignment="1">
      <alignment horizontal="center" vertical="center"/>
    </xf>
    <xf numFmtId="0" fontId="19" fillId="4" borderId="14" xfId="0" applyFont="1" applyFill="1" applyBorder="1" applyAlignment="1">
      <alignment horizontal="center" vertical="center" wrapText="1"/>
    </xf>
    <xf numFmtId="0" fontId="19" fillId="4" borderId="13" xfId="0" applyFont="1" applyFill="1" applyBorder="1" applyAlignment="1">
      <alignment horizontal="center" vertical="center" wrapText="1"/>
    </xf>
    <xf numFmtId="0" fontId="19" fillId="4" borderId="15" xfId="0" applyFont="1" applyFill="1" applyBorder="1" applyAlignment="1">
      <alignment horizontal="center" vertical="center" wrapText="1"/>
    </xf>
    <xf numFmtId="0" fontId="11" fillId="5" borderId="3" xfId="0" applyFont="1" applyFill="1" applyBorder="1" applyAlignment="1">
      <alignment horizontal="center" wrapText="1"/>
    </xf>
    <xf numFmtId="0" fontId="11" fillId="5" borderId="0" xfId="0" applyFont="1" applyFill="1" applyBorder="1" applyAlignment="1">
      <alignment horizontal="center" wrapText="1"/>
    </xf>
    <xf numFmtId="0" fontId="10" fillId="8" borderId="13" xfId="0" applyFont="1" applyFill="1" applyBorder="1" applyAlignment="1">
      <alignment horizontal="center" vertical="center"/>
    </xf>
    <xf numFmtId="0" fontId="10" fillId="8" borderId="15" xfId="0" applyFont="1" applyFill="1" applyBorder="1" applyAlignment="1">
      <alignment horizontal="center" vertical="center"/>
    </xf>
    <xf numFmtId="0" fontId="10" fillId="6" borderId="13" xfId="0" applyFont="1" applyFill="1" applyBorder="1" applyAlignment="1">
      <alignment horizontal="center" vertical="center"/>
    </xf>
    <xf numFmtId="0" fontId="10" fillId="6" borderId="15" xfId="0" applyFont="1" applyFill="1" applyBorder="1" applyAlignment="1">
      <alignment horizontal="center" vertical="center"/>
    </xf>
    <xf numFmtId="0" fontId="25" fillId="8" borderId="14" xfId="0" applyFont="1" applyFill="1" applyBorder="1" applyAlignment="1">
      <alignment horizontal="center" vertical="center" wrapText="1"/>
    </xf>
    <xf numFmtId="0" fontId="25" fillId="8" borderId="13" xfId="0" applyFont="1" applyFill="1" applyBorder="1" applyAlignment="1">
      <alignment horizontal="center" vertical="center" wrapText="1"/>
    </xf>
    <xf numFmtId="0" fontId="26" fillId="8" borderId="14" xfId="0" applyFont="1" applyFill="1" applyBorder="1" applyAlignment="1">
      <alignment horizontal="center" vertical="center" wrapText="1"/>
    </xf>
    <xf numFmtId="0" fontId="26" fillId="8" borderId="13" xfId="0" applyFont="1" applyFill="1" applyBorder="1" applyAlignment="1">
      <alignment horizontal="center" vertical="center" wrapText="1"/>
    </xf>
    <xf numFmtId="0" fontId="21" fillId="0" borderId="0" xfId="0" applyFont="1" applyFill="1" applyBorder="1" applyAlignment="1" applyProtection="1">
      <alignment horizontal="center" wrapText="1"/>
    </xf>
    <xf numFmtId="0" fontId="22" fillId="5" borderId="2" xfId="0" applyFont="1" applyFill="1" applyBorder="1" applyAlignment="1" applyProtection="1">
      <alignment horizontal="left" vertical="center"/>
    </xf>
    <xf numFmtId="0" fontId="10" fillId="0" borderId="18" xfId="0" applyFont="1" applyFill="1" applyBorder="1" applyAlignment="1" applyProtection="1">
      <alignment horizontal="right" vertical="top"/>
    </xf>
    <xf numFmtId="0" fontId="10" fillId="0" borderId="22" xfId="0" applyFont="1" applyFill="1" applyBorder="1" applyAlignment="1" applyProtection="1">
      <alignment horizontal="right" vertical="top"/>
    </xf>
    <xf numFmtId="9" fontId="11" fillId="0" borderId="0" xfId="2" applyNumberFormat="1" applyFont="1" applyFill="1" applyBorder="1" applyAlignment="1" applyProtection="1">
      <alignment horizontal="center" vertical="top" wrapText="1"/>
    </xf>
  </cellXfs>
  <cellStyles count="5">
    <cellStyle name="Comma" xfId="1" builtinId="3"/>
    <cellStyle name="Currency" xfId="2" builtinId="4"/>
    <cellStyle name="Hyperlink" xfId="3" builtinId="8"/>
    <cellStyle name="Normal" xfId="0" builtinId="0"/>
    <cellStyle name="Percent" xfId="4"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Public%20Works/Stormwater/Grants/2018%20Brian%20Abbott%20Fish%20Barrier%20Removal%20Board%20(FBRF)/Ebright/Final%20Application%202018.06/FBRB%20Cost%20Estimate%20Spreadsheet%20-%20Ebrigh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Design"/>
      <sheetName val="Restoration"/>
      <sheetName val="TOTAL SHEETS 2-3"/>
      <sheetName val="Lists for dropdown"/>
    </sheetNames>
    <sheetDataSet>
      <sheetData sheetId="0" refreshError="1"/>
      <sheetData sheetId="1" refreshError="1"/>
      <sheetData sheetId="2" refreshError="1"/>
      <sheetData sheetId="3" refreshError="1"/>
      <sheetData sheetId="4">
        <row r="56">
          <cell r="A56" t="str">
            <v>Data collection</v>
          </cell>
        </row>
        <row r="57">
          <cell r="A57" t="str">
            <v>Assessments (geologic, hydraulic, etc.)</v>
          </cell>
        </row>
        <row r="58">
          <cell r="A58" t="str">
            <v>Conceptual design</v>
          </cell>
        </row>
        <row r="59">
          <cell r="A59" t="str">
            <v>Preliminary design</v>
          </cell>
        </row>
        <row r="60">
          <cell r="A60" t="str">
            <v>Final design</v>
          </cell>
        </row>
        <row r="61">
          <cell r="A61" t="str">
            <v>Cultural resources</v>
          </cell>
        </row>
        <row r="62">
          <cell r="A62" t="str">
            <v>Permits</v>
          </cell>
        </row>
        <row r="63">
          <cell r="A63" t="str">
            <v>Equipment</v>
          </cell>
        </row>
        <row r="64">
          <cell r="A64" t="str">
            <v>Survey</v>
          </cell>
        </row>
        <row r="65">
          <cell r="A65" t="str">
            <v>Other</v>
          </cell>
        </row>
        <row r="66">
          <cell r="A66" t="str">
            <v>Administrative</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rco.wa.gov/doc_pages/manuals_by_number.shtml" TargetMode="External"/><Relationship Id="rId1" Type="http://schemas.openxmlformats.org/officeDocument/2006/relationships/hyperlink" Target="http://www.rco.wa.gov/doc_pages/manuals_by_number.shtml"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J26"/>
  <sheetViews>
    <sheetView showGridLines="0" workbookViewId="0">
      <selection activeCell="C24" sqref="C24:G24"/>
    </sheetView>
  </sheetViews>
  <sheetFormatPr defaultRowHeight="15"/>
  <cols>
    <col min="1" max="1" width="6.28515625" style="39" customWidth="1"/>
    <col min="2" max="2" width="15.28515625" style="41" customWidth="1"/>
    <col min="7" max="7" width="36.7109375" customWidth="1"/>
  </cols>
  <sheetData>
    <row r="1" spans="1:2">
      <c r="A1" s="36" t="s">
        <v>108</v>
      </c>
    </row>
    <row r="2" spans="1:2" s="21" customFormat="1">
      <c r="A2" s="37" t="s">
        <v>109</v>
      </c>
      <c r="B2" s="42"/>
    </row>
    <row r="3" spans="1:2" s="21" customFormat="1">
      <c r="A3" s="37" t="s">
        <v>23</v>
      </c>
      <c r="B3" s="42"/>
    </row>
    <row r="4" spans="1:2" s="21" customFormat="1">
      <c r="A4" s="37" t="s">
        <v>24</v>
      </c>
      <c r="B4" s="42"/>
    </row>
    <row r="5" spans="1:2" s="21" customFormat="1">
      <c r="A5" s="37" t="s">
        <v>25</v>
      </c>
      <c r="B5" s="42"/>
    </row>
    <row r="6" spans="1:2" s="21" customFormat="1">
      <c r="A6" s="38" t="s">
        <v>21</v>
      </c>
      <c r="B6" s="41" t="s">
        <v>20</v>
      </c>
    </row>
    <row r="7" spans="1:2">
      <c r="A7" s="38" t="s">
        <v>21</v>
      </c>
      <c r="B7" s="41" t="s">
        <v>36</v>
      </c>
    </row>
    <row r="8" spans="1:2">
      <c r="A8" s="38" t="s">
        <v>21</v>
      </c>
      <c r="B8" s="41" t="s">
        <v>22</v>
      </c>
    </row>
    <row r="9" spans="1:2">
      <c r="A9" s="38" t="s">
        <v>21</v>
      </c>
      <c r="B9" s="41" t="s">
        <v>34</v>
      </c>
    </row>
    <row r="10" spans="1:2">
      <c r="A10" s="38" t="s">
        <v>21</v>
      </c>
      <c r="B10" s="41" t="s">
        <v>42</v>
      </c>
    </row>
    <row r="11" spans="1:2">
      <c r="A11" s="38" t="s">
        <v>21</v>
      </c>
      <c r="B11" s="41" t="s">
        <v>35</v>
      </c>
    </row>
    <row r="12" spans="1:2">
      <c r="A12" s="38" t="s">
        <v>21</v>
      </c>
      <c r="B12" s="41" t="s">
        <v>43</v>
      </c>
    </row>
    <row r="13" spans="1:2">
      <c r="A13" s="38" t="s">
        <v>21</v>
      </c>
      <c r="B13" s="41" t="s">
        <v>33</v>
      </c>
    </row>
    <row r="14" spans="1:2">
      <c r="A14" s="38"/>
    </row>
    <row r="15" spans="1:2">
      <c r="A15" s="38"/>
    </row>
    <row r="16" spans="1:2">
      <c r="A16" s="38" t="s">
        <v>21</v>
      </c>
      <c r="B16" s="41" t="s">
        <v>14</v>
      </c>
    </row>
    <row r="17" spans="1:10">
      <c r="B17" s="41" t="s">
        <v>15</v>
      </c>
      <c r="D17" s="20" t="s">
        <v>16</v>
      </c>
    </row>
    <row r="18" spans="1:10">
      <c r="B18" s="41" t="s">
        <v>17</v>
      </c>
      <c r="D18" s="20" t="s">
        <v>18</v>
      </c>
    </row>
    <row r="19" spans="1:10">
      <c r="B19" s="41" t="s">
        <v>19</v>
      </c>
      <c r="D19" t="s">
        <v>111</v>
      </c>
    </row>
    <row r="22" spans="1:10">
      <c r="A22" s="30" t="s">
        <v>32</v>
      </c>
      <c r="B22" s="32"/>
      <c r="C22" s="32"/>
      <c r="D22" s="32"/>
      <c r="E22" s="32"/>
      <c r="F22" s="32"/>
      <c r="G22" s="32"/>
      <c r="H22" s="31"/>
      <c r="I22" s="31"/>
      <c r="J22" s="29"/>
    </row>
    <row r="23" spans="1:10" s="33" customFormat="1" ht="20.25" customHeight="1">
      <c r="A23" s="39"/>
      <c r="B23" s="46" t="s">
        <v>31</v>
      </c>
      <c r="C23" s="229" t="s">
        <v>139</v>
      </c>
      <c r="D23" s="229"/>
      <c r="E23" s="229"/>
      <c r="F23" s="229"/>
      <c r="G23" s="229"/>
      <c r="H23" s="34"/>
      <c r="I23" s="34"/>
      <c r="J23" s="35"/>
    </row>
    <row r="24" spans="1:10" s="33" customFormat="1" ht="20.25" customHeight="1">
      <c r="A24" s="39"/>
      <c r="B24" s="47" t="s">
        <v>110</v>
      </c>
      <c r="C24" s="229" t="s">
        <v>112</v>
      </c>
      <c r="D24" s="229"/>
      <c r="E24" s="229"/>
      <c r="F24" s="229"/>
      <c r="G24" s="229"/>
      <c r="H24" s="34"/>
      <c r="I24" s="34"/>
      <c r="J24" s="35"/>
    </row>
    <row r="25" spans="1:10" s="33" customFormat="1" ht="20.25" customHeight="1">
      <c r="A25" s="39"/>
      <c r="B25" s="46" t="s">
        <v>44</v>
      </c>
      <c r="C25" s="229" t="s">
        <v>113</v>
      </c>
      <c r="D25" s="229"/>
      <c r="E25" s="229"/>
      <c r="F25" s="229"/>
      <c r="G25" s="229"/>
      <c r="H25" s="34"/>
      <c r="I25" s="34"/>
      <c r="J25" s="35"/>
    </row>
    <row r="26" spans="1:10">
      <c r="A26" s="40"/>
      <c r="B26" s="43"/>
      <c r="C26" s="31"/>
      <c r="D26" s="31"/>
      <c r="E26" s="31"/>
      <c r="F26" s="31"/>
      <c r="G26" s="31"/>
      <c r="H26" s="31"/>
      <c r="I26" s="31"/>
      <c r="J26" s="29"/>
    </row>
  </sheetData>
  <mergeCells count="3">
    <mergeCell ref="C25:G25"/>
    <mergeCell ref="C23:G23"/>
    <mergeCell ref="C24:G24"/>
  </mergeCells>
  <hyperlinks>
    <hyperlink ref="D17" r:id="rId1"/>
    <hyperlink ref="D18" r:id="rId2"/>
  </hyperlinks>
  <pageMargins left="0.7" right="0.7" top="0.75" bottom="0.75" header="0.3" footer="0.3"/>
  <pageSetup orientation="landscape" verticalDpi="1200"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499984740745262"/>
    <pageSetUpPr fitToPage="1"/>
  </sheetPr>
  <dimension ref="A1:L117"/>
  <sheetViews>
    <sheetView showGridLines="0" tabSelected="1" topLeftCell="A29" zoomScale="80" zoomScaleNormal="80" workbookViewId="0">
      <selection activeCell="F42" sqref="F42"/>
    </sheetView>
  </sheetViews>
  <sheetFormatPr defaultColWidth="9.140625" defaultRowHeight="15.75"/>
  <cols>
    <col min="1" max="1" width="36.5703125" style="14" customWidth="1"/>
    <col min="2" max="2" width="54.7109375" style="15" customWidth="1"/>
    <col min="3" max="3" width="14.42578125" style="14" customWidth="1"/>
    <col min="4" max="7" width="18.28515625" style="14" customWidth="1"/>
    <col min="8" max="8" width="18.28515625" style="15" customWidth="1"/>
    <col min="9" max="10" width="22.7109375" style="15" customWidth="1"/>
    <col min="11" max="11" width="10.28515625" style="14" customWidth="1"/>
    <col min="12" max="12" width="10.85546875" style="14" bestFit="1" customWidth="1"/>
    <col min="13" max="13" width="18.28515625" style="14" customWidth="1"/>
    <col min="14" max="16384" width="9.140625" style="14"/>
  </cols>
  <sheetData>
    <row r="1" spans="1:11">
      <c r="A1" s="46" t="s">
        <v>31</v>
      </c>
      <c r="B1" s="241" t="str">
        <f>Instructions!$C$23</f>
        <v>George Davis Creek Fish Passage Project - E Lake Sammamish Parkway</v>
      </c>
      <c r="C1" s="241"/>
      <c r="D1" s="241"/>
      <c r="E1" s="161"/>
      <c r="G1" s="15"/>
      <c r="J1" s="14"/>
    </row>
    <row r="2" spans="1:11">
      <c r="A2" s="47" t="s">
        <v>110</v>
      </c>
      <c r="B2" s="242" t="str">
        <f>Instructions!$C$24</f>
        <v>N/A</v>
      </c>
      <c r="C2" s="242"/>
      <c r="D2" s="242"/>
      <c r="E2" s="161"/>
      <c r="F2" s="161"/>
      <c r="G2" s="15"/>
      <c r="J2" s="14"/>
    </row>
    <row r="3" spans="1:11">
      <c r="A3" s="46" t="s">
        <v>44</v>
      </c>
      <c r="B3" s="242" t="str">
        <f>Instructions!$C$25</f>
        <v>City of Sammamish</v>
      </c>
      <c r="C3" s="242"/>
      <c r="D3" s="242"/>
      <c r="E3" s="161"/>
      <c r="F3" s="161"/>
      <c r="G3" s="15"/>
      <c r="J3" s="14"/>
    </row>
    <row r="4" spans="1:11" s="17" customFormat="1" ht="32.25" customHeight="1">
      <c r="A4" s="126" t="s">
        <v>87</v>
      </c>
      <c r="B4" s="207"/>
      <c r="C4" s="126"/>
      <c r="D4" s="126"/>
      <c r="E4" s="126"/>
      <c r="F4" s="126"/>
      <c r="G4" s="126"/>
      <c r="H4" s="126"/>
      <c r="I4" s="126"/>
      <c r="J4" s="126"/>
      <c r="K4" s="126"/>
    </row>
    <row r="5" spans="1:11" s="17" customFormat="1" ht="15" customHeight="1">
      <c r="A5" s="127" t="s">
        <v>88</v>
      </c>
      <c r="B5" s="208"/>
      <c r="C5" s="126"/>
      <c r="D5" s="126"/>
      <c r="E5" s="126"/>
      <c r="F5" s="126"/>
      <c r="G5" s="126"/>
      <c r="H5" s="126"/>
      <c r="I5" s="126"/>
      <c r="J5" s="126"/>
      <c r="K5" s="126"/>
    </row>
    <row r="6" spans="1:11" s="1" customFormat="1" ht="15">
      <c r="A6"/>
      <c r="B6" s="98"/>
      <c r="C6" s="91"/>
      <c r="D6" s="91"/>
      <c r="E6" s="91"/>
      <c r="F6" s="91"/>
      <c r="G6" s="91"/>
      <c r="H6" s="231"/>
      <c r="I6" s="231"/>
      <c r="J6" s="231"/>
    </row>
    <row r="7" spans="1:11" s="1" customFormat="1" ht="12" customHeight="1">
      <c r="A7" s="91"/>
      <c r="B7" s="98"/>
      <c r="C7" s="10"/>
      <c r="D7" s="10"/>
      <c r="E7" s="10"/>
      <c r="F7" s="10"/>
      <c r="G7" s="91"/>
      <c r="H7" s="92"/>
      <c r="I7" s="92"/>
      <c r="J7" s="92"/>
    </row>
    <row r="8" spans="1:11" s="1" customFormat="1" ht="15">
      <c r="A8" s="23" t="s">
        <v>0</v>
      </c>
      <c r="B8" s="72"/>
      <c r="C8" s="9"/>
      <c r="D8" s="24"/>
      <c r="E8" s="22" t="s">
        <v>26</v>
      </c>
      <c r="F8" s="50" t="s">
        <v>10</v>
      </c>
      <c r="G8" s="235" t="s">
        <v>5</v>
      </c>
      <c r="H8" s="236"/>
      <c r="I8" s="236"/>
      <c r="J8" s="237"/>
      <c r="K8" s="230" t="s">
        <v>7</v>
      </c>
    </row>
    <row r="9" spans="1:11" s="1" customFormat="1" ht="60">
      <c r="A9" s="28"/>
      <c r="B9" s="13"/>
      <c r="E9" s="95" t="s">
        <v>41</v>
      </c>
      <c r="F9" s="95" t="s">
        <v>37</v>
      </c>
      <c r="G9" s="232" t="s">
        <v>40</v>
      </c>
      <c r="H9" s="233"/>
      <c r="I9" s="233"/>
      <c r="J9" s="234"/>
      <c r="K9" s="230"/>
    </row>
    <row r="10" spans="1:11" s="1" customFormat="1" ht="45">
      <c r="A10" s="243"/>
      <c r="B10" s="244"/>
      <c r="C10" s="244"/>
      <c r="D10" s="245"/>
      <c r="E10" s="139" t="s">
        <v>1</v>
      </c>
      <c r="F10" s="96" t="s">
        <v>1</v>
      </c>
      <c r="G10" s="48" t="s">
        <v>38</v>
      </c>
      <c r="H10" s="48" t="s">
        <v>67</v>
      </c>
      <c r="I10" s="59" t="s">
        <v>123</v>
      </c>
      <c r="J10" s="60" t="s">
        <v>66</v>
      </c>
      <c r="K10" s="90"/>
    </row>
    <row r="11" spans="1:11" s="1" customFormat="1" ht="18.75">
      <c r="A11" s="246" t="s">
        <v>103</v>
      </c>
      <c r="B11" s="247"/>
      <c r="C11" s="247"/>
      <c r="D11" s="247"/>
      <c r="E11" s="140"/>
      <c r="F11" s="140"/>
      <c r="G11" s="140"/>
      <c r="H11" s="140"/>
      <c r="I11" s="140"/>
      <c r="J11" s="141"/>
      <c r="K11" s="90"/>
    </row>
    <row r="12" spans="1:11" s="1" customFormat="1" ht="15">
      <c r="A12" s="144" t="s">
        <v>89</v>
      </c>
      <c r="B12" s="144" t="s">
        <v>93</v>
      </c>
      <c r="C12" s="138" t="s">
        <v>114</v>
      </c>
      <c r="D12" s="138" t="s">
        <v>115</v>
      </c>
      <c r="E12" s="159"/>
      <c r="F12" s="160"/>
      <c r="G12" s="238"/>
      <c r="H12" s="239"/>
      <c r="I12" s="239"/>
      <c r="J12" s="240"/>
      <c r="K12" s="90"/>
    </row>
    <row r="13" spans="1:11" s="44" customFormat="1" ht="30">
      <c r="A13" s="228" t="s">
        <v>135</v>
      </c>
      <c r="B13" s="214"/>
      <c r="C13" s="215"/>
      <c r="D13" s="216"/>
      <c r="E13" s="217"/>
      <c r="F13" s="218"/>
      <c r="G13" s="218"/>
      <c r="H13" s="218"/>
      <c r="I13" s="219"/>
      <c r="J13" s="219"/>
      <c r="K13" s="18"/>
    </row>
    <row r="14" spans="1:11" s="1" customFormat="1" ht="195">
      <c r="A14" s="157" t="s">
        <v>83</v>
      </c>
      <c r="B14" s="204" t="s">
        <v>138</v>
      </c>
      <c r="C14" s="206">
        <v>300</v>
      </c>
      <c r="D14" s="212">
        <v>110</v>
      </c>
      <c r="E14" s="205">
        <f>C14*D14</f>
        <v>33000</v>
      </c>
      <c r="F14" s="220">
        <v>0</v>
      </c>
      <c r="G14" s="221">
        <v>33000</v>
      </c>
      <c r="H14" s="221">
        <v>0</v>
      </c>
      <c r="I14" s="227" t="s">
        <v>125</v>
      </c>
      <c r="J14" s="227" t="s">
        <v>126</v>
      </c>
      <c r="K14" s="225">
        <f>E14-G14-F14-H14</f>
        <v>0</v>
      </c>
    </row>
    <row r="15" spans="1:11" s="1" customFormat="1" ht="120">
      <c r="A15" s="157" t="s">
        <v>83</v>
      </c>
      <c r="B15" s="204" t="s">
        <v>124</v>
      </c>
      <c r="C15" s="206">
        <v>100</v>
      </c>
      <c r="D15" s="212">
        <v>140</v>
      </c>
      <c r="E15" s="205">
        <f>C15*D15</f>
        <v>14000</v>
      </c>
      <c r="F15" s="220">
        <v>0</v>
      </c>
      <c r="G15" s="221">
        <v>14000</v>
      </c>
      <c r="H15" s="221">
        <v>0</v>
      </c>
      <c r="I15" s="227" t="s">
        <v>125</v>
      </c>
      <c r="J15" s="227" t="s">
        <v>126</v>
      </c>
      <c r="K15" s="225">
        <f>E15-G15-F15-H15</f>
        <v>0</v>
      </c>
    </row>
    <row r="16" spans="1:11" s="44" customFormat="1" ht="15">
      <c r="A16" s="213" t="s">
        <v>119</v>
      </c>
      <c r="B16" s="214"/>
      <c r="C16" s="215"/>
      <c r="D16" s="216"/>
      <c r="E16" s="217"/>
      <c r="F16" s="222"/>
      <c r="G16" s="222"/>
      <c r="H16" s="222"/>
      <c r="I16" s="219"/>
      <c r="J16" s="219"/>
      <c r="K16" s="225"/>
    </row>
    <row r="17" spans="1:11" s="1" customFormat="1" ht="165">
      <c r="A17" s="157" t="s">
        <v>96</v>
      </c>
      <c r="B17" s="204" t="s">
        <v>140</v>
      </c>
      <c r="C17" s="206">
        <v>1</v>
      </c>
      <c r="D17" s="212">
        <v>20000</v>
      </c>
      <c r="E17" s="205">
        <f t="shared" ref="E17:E31" si="0">C17*D17</f>
        <v>20000</v>
      </c>
      <c r="F17" s="220">
        <v>20000</v>
      </c>
      <c r="G17" s="221">
        <v>0</v>
      </c>
      <c r="H17" s="221">
        <v>0</v>
      </c>
      <c r="I17" s="155"/>
      <c r="J17" s="155"/>
      <c r="K17" s="225">
        <f t="shared" ref="K17:K35" si="1">E17-G17-F17-H17</f>
        <v>0</v>
      </c>
    </row>
    <row r="18" spans="1:11" s="1" customFormat="1" ht="120">
      <c r="A18" s="157" t="s">
        <v>64</v>
      </c>
      <c r="B18" s="204" t="s">
        <v>141</v>
      </c>
      <c r="C18" s="206">
        <v>90</v>
      </c>
      <c r="D18" s="212">
        <v>200</v>
      </c>
      <c r="E18" s="205">
        <f>C18*D18</f>
        <v>18000</v>
      </c>
      <c r="F18" s="220">
        <v>18000</v>
      </c>
      <c r="G18" s="221">
        <v>0</v>
      </c>
      <c r="H18" s="221">
        <v>0</v>
      </c>
      <c r="I18" s="155"/>
      <c r="J18" s="155"/>
      <c r="K18" s="225">
        <f>E18-G18-F18-H18</f>
        <v>0</v>
      </c>
    </row>
    <row r="19" spans="1:11" s="1" customFormat="1" ht="210">
      <c r="A19" s="211" t="s">
        <v>96</v>
      </c>
      <c r="B19" s="204" t="s">
        <v>142</v>
      </c>
      <c r="C19" s="206">
        <v>250</v>
      </c>
      <c r="D19" s="212">
        <v>130</v>
      </c>
      <c r="E19" s="205">
        <f t="shared" si="0"/>
        <v>32500</v>
      </c>
      <c r="F19" s="220">
        <v>32500</v>
      </c>
      <c r="G19" s="221">
        <v>0</v>
      </c>
      <c r="H19" s="221">
        <v>0</v>
      </c>
      <c r="I19" s="155"/>
      <c r="J19" s="155"/>
      <c r="K19" s="225">
        <f t="shared" si="1"/>
        <v>0</v>
      </c>
    </row>
    <row r="20" spans="1:11" s="1" customFormat="1" ht="90">
      <c r="A20" s="157" t="s">
        <v>73</v>
      </c>
      <c r="B20" s="204" t="s">
        <v>133</v>
      </c>
      <c r="C20" s="206">
        <v>200</v>
      </c>
      <c r="D20" s="212">
        <v>120</v>
      </c>
      <c r="E20" s="205">
        <f>C20*D20</f>
        <v>24000</v>
      </c>
      <c r="F20" s="220">
        <v>24000</v>
      </c>
      <c r="G20" s="221">
        <v>0</v>
      </c>
      <c r="H20" s="221">
        <v>0</v>
      </c>
      <c r="I20" s="155"/>
      <c r="J20" s="155"/>
      <c r="K20" s="225">
        <f>E20-G20-F20-H20</f>
        <v>0</v>
      </c>
    </row>
    <row r="21" spans="1:11" s="1" customFormat="1" ht="60">
      <c r="A21" s="157" t="s">
        <v>136</v>
      </c>
      <c r="B21" s="204" t="s">
        <v>137</v>
      </c>
      <c r="C21" s="206">
        <v>250</v>
      </c>
      <c r="D21" s="212">
        <v>110</v>
      </c>
      <c r="E21" s="205">
        <f>C21*D21</f>
        <v>27500</v>
      </c>
      <c r="F21" s="220">
        <v>27500</v>
      </c>
      <c r="G21" s="221"/>
      <c r="H21" s="221"/>
      <c r="I21" s="155"/>
      <c r="J21" s="155"/>
      <c r="K21" s="225">
        <f>E21-G21-F21-H21</f>
        <v>0</v>
      </c>
    </row>
    <row r="22" spans="1:11" s="1" customFormat="1" ht="60">
      <c r="A22" s="157" t="s">
        <v>136</v>
      </c>
      <c r="B22" s="204" t="s">
        <v>127</v>
      </c>
      <c r="C22" s="206">
        <v>250</v>
      </c>
      <c r="D22" s="212">
        <v>110</v>
      </c>
      <c r="E22" s="205">
        <f t="shared" si="0"/>
        <v>27500</v>
      </c>
      <c r="F22" s="220">
        <v>27500</v>
      </c>
      <c r="G22" s="221">
        <v>0</v>
      </c>
      <c r="H22" s="221">
        <v>0</v>
      </c>
      <c r="I22" s="155"/>
      <c r="J22" s="155"/>
      <c r="K22" s="225">
        <f t="shared" si="1"/>
        <v>0</v>
      </c>
    </row>
    <row r="23" spans="1:11" s="1" customFormat="1" ht="60">
      <c r="A23" s="157" t="s">
        <v>136</v>
      </c>
      <c r="B23" s="204" t="s">
        <v>128</v>
      </c>
      <c r="C23" s="206">
        <v>250</v>
      </c>
      <c r="D23" s="212">
        <v>110</v>
      </c>
      <c r="E23" s="205">
        <f t="shared" si="0"/>
        <v>27500</v>
      </c>
      <c r="F23" s="220">
        <v>27500</v>
      </c>
      <c r="G23" s="221">
        <v>0</v>
      </c>
      <c r="H23" s="221">
        <v>0</v>
      </c>
      <c r="I23" s="155"/>
      <c r="J23" s="155"/>
      <c r="K23" s="225">
        <f t="shared" si="1"/>
        <v>0</v>
      </c>
    </row>
    <row r="24" spans="1:11" s="1" customFormat="1" ht="60">
      <c r="A24" s="157" t="s">
        <v>73</v>
      </c>
      <c r="B24" s="204" t="s">
        <v>129</v>
      </c>
      <c r="C24" s="206">
        <v>250</v>
      </c>
      <c r="D24" s="212">
        <v>110</v>
      </c>
      <c r="E24" s="205">
        <f t="shared" si="0"/>
        <v>27500</v>
      </c>
      <c r="F24" s="220">
        <v>27500</v>
      </c>
      <c r="G24" s="221">
        <v>0</v>
      </c>
      <c r="H24" s="221">
        <v>0</v>
      </c>
      <c r="I24" s="155"/>
      <c r="J24" s="155"/>
      <c r="K24" s="225">
        <f t="shared" si="1"/>
        <v>0</v>
      </c>
    </row>
    <row r="25" spans="1:11" s="1" customFormat="1" ht="60">
      <c r="A25" s="157" t="s">
        <v>95</v>
      </c>
      <c r="B25" s="204" t="s">
        <v>120</v>
      </c>
      <c r="C25" s="206">
        <v>30</v>
      </c>
      <c r="D25" s="212">
        <v>150</v>
      </c>
      <c r="E25" s="205">
        <f t="shared" si="0"/>
        <v>4500</v>
      </c>
      <c r="F25" s="220">
        <v>4500</v>
      </c>
      <c r="G25" s="221">
        <v>0</v>
      </c>
      <c r="H25" s="221">
        <v>0</v>
      </c>
      <c r="I25" s="155"/>
      <c r="J25" s="155"/>
      <c r="K25" s="225">
        <f t="shared" si="1"/>
        <v>0</v>
      </c>
    </row>
    <row r="26" spans="1:11" s="1" customFormat="1" ht="165">
      <c r="A26" s="157" t="s">
        <v>79</v>
      </c>
      <c r="B26" s="204" t="s">
        <v>130</v>
      </c>
      <c r="C26" s="206">
        <v>150</v>
      </c>
      <c r="D26" s="212">
        <v>150</v>
      </c>
      <c r="E26" s="205">
        <f t="shared" si="0"/>
        <v>22500</v>
      </c>
      <c r="F26" s="220">
        <v>22500</v>
      </c>
      <c r="G26" s="221">
        <v>0</v>
      </c>
      <c r="H26" s="221">
        <v>0</v>
      </c>
      <c r="I26" s="155"/>
      <c r="J26" s="155"/>
      <c r="K26" s="225">
        <f t="shared" si="1"/>
        <v>0</v>
      </c>
    </row>
    <row r="27" spans="1:11" s="1" customFormat="1" ht="75">
      <c r="A27" s="157" t="s">
        <v>79</v>
      </c>
      <c r="B27" s="204" t="s">
        <v>121</v>
      </c>
      <c r="C27" s="206">
        <v>60</v>
      </c>
      <c r="D27" s="212">
        <v>150</v>
      </c>
      <c r="E27" s="205">
        <f t="shared" si="0"/>
        <v>9000</v>
      </c>
      <c r="F27" s="220">
        <v>9000</v>
      </c>
      <c r="G27" s="221"/>
      <c r="H27" s="221"/>
      <c r="I27" s="155"/>
      <c r="J27" s="155"/>
      <c r="K27" s="225">
        <f t="shared" si="1"/>
        <v>0</v>
      </c>
    </row>
    <row r="28" spans="1:11" s="1" customFormat="1" ht="60">
      <c r="A28" s="157" t="s">
        <v>79</v>
      </c>
      <c r="B28" s="204" t="s">
        <v>116</v>
      </c>
      <c r="C28" s="206">
        <v>30</v>
      </c>
      <c r="D28" s="212">
        <v>150</v>
      </c>
      <c r="E28" s="205">
        <f t="shared" si="0"/>
        <v>4500</v>
      </c>
      <c r="F28" s="220">
        <v>4500</v>
      </c>
      <c r="G28" s="221"/>
      <c r="H28" s="221"/>
      <c r="I28" s="155"/>
      <c r="J28" s="155"/>
      <c r="K28" s="225">
        <f t="shared" si="1"/>
        <v>0</v>
      </c>
    </row>
    <row r="29" spans="1:11" s="1" customFormat="1" ht="90">
      <c r="A29" s="157" t="s">
        <v>79</v>
      </c>
      <c r="B29" s="204" t="s">
        <v>117</v>
      </c>
      <c r="C29" s="206">
        <v>30</v>
      </c>
      <c r="D29" s="212">
        <v>150</v>
      </c>
      <c r="E29" s="205">
        <f t="shared" si="0"/>
        <v>4500</v>
      </c>
      <c r="F29" s="220">
        <v>4500</v>
      </c>
      <c r="G29" s="221"/>
      <c r="H29" s="221"/>
      <c r="I29" s="155"/>
      <c r="J29" s="155"/>
      <c r="K29" s="225">
        <f t="shared" si="1"/>
        <v>0</v>
      </c>
    </row>
    <row r="30" spans="1:11" s="1" customFormat="1" ht="90">
      <c r="A30" s="157" t="s">
        <v>79</v>
      </c>
      <c r="B30" s="204" t="s">
        <v>118</v>
      </c>
      <c r="C30" s="206">
        <v>50</v>
      </c>
      <c r="D30" s="212">
        <v>150</v>
      </c>
      <c r="E30" s="205">
        <f t="shared" si="0"/>
        <v>7500</v>
      </c>
      <c r="F30" s="220">
        <v>7500</v>
      </c>
      <c r="G30" s="221"/>
      <c r="H30" s="221"/>
      <c r="I30" s="155"/>
      <c r="J30" s="155"/>
      <c r="K30" s="225">
        <f t="shared" si="1"/>
        <v>0</v>
      </c>
    </row>
    <row r="31" spans="1:11" s="1" customFormat="1" ht="90">
      <c r="A31" s="157" t="s">
        <v>79</v>
      </c>
      <c r="B31" s="204" t="s">
        <v>122</v>
      </c>
      <c r="C31" s="206">
        <v>30</v>
      </c>
      <c r="D31" s="212">
        <v>150</v>
      </c>
      <c r="E31" s="205">
        <f t="shared" si="0"/>
        <v>4500</v>
      </c>
      <c r="F31" s="220">
        <v>4500</v>
      </c>
      <c r="G31" s="221"/>
      <c r="H31" s="221"/>
      <c r="I31" s="155"/>
      <c r="J31" s="155"/>
      <c r="K31" s="225">
        <f t="shared" si="1"/>
        <v>0</v>
      </c>
    </row>
    <row r="32" spans="1:11" s="1" customFormat="1" ht="15">
      <c r="A32" s="144" t="s">
        <v>134</v>
      </c>
      <c r="B32" s="144"/>
      <c r="C32" s="138"/>
      <c r="D32" s="138"/>
      <c r="E32" s="159"/>
      <c r="F32" s="223"/>
      <c r="G32" s="224"/>
      <c r="H32" s="202"/>
      <c r="I32" s="202"/>
      <c r="J32" s="203"/>
      <c r="K32" s="201"/>
    </row>
    <row r="33" spans="1:12" s="44" customFormat="1" ht="105">
      <c r="A33" s="157" t="s">
        <v>84</v>
      </c>
      <c r="B33" s="204" t="s">
        <v>131</v>
      </c>
      <c r="C33" s="206">
        <v>200</v>
      </c>
      <c r="D33" s="212">
        <v>150</v>
      </c>
      <c r="E33" s="205">
        <f>C33*D33</f>
        <v>30000</v>
      </c>
      <c r="F33" s="220">
        <v>24000</v>
      </c>
      <c r="G33" s="221">
        <v>6000</v>
      </c>
      <c r="H33" s="221">
        <v>0</v>
      </c>
      <c r="I33" s="227" t="s">
        <v>125</v>
      </c>
      <c r="J33" s="227" t="s">
        <v>126</v>
      </c>
      <c r="K33" s="225">
        <f>E33-G33-F33-H33</f>
        <v>0</v>
      </c>
    </row>
    <row r="34" spans="1:12" s="1" customFormat="1" ht="135">
      <c r="A34" s="157" t="s">
        <v>95</v>
      </c>
      <c r="B34" s="204" t="s">
        <v>132</v>
      </c>
      <c r="C34" s="206">
        <v>100</v>
      </c>
      <c r="D34" s="212">
        <v>150</v>
      </c>
      <c r="E34" s="205">
        <f>C34*D34</f>
        <v>15000</v>
      </c>
      <c r="F34" s="220">
        <v>15000</v>
      </c>
      <c r="G34" s="221">
        <v>0</v>
      </c>
      <c r="H34" s="221">
        <v>0</v>
      </c>
      <c r="I34" s="155"/>
      <c r="J34" s="155"/>
      <c r="K34" s="225">
        <f>E34-G34-F34-H34</f>
        <v>0</v>
      </c>
    </row>
    <row r="35" spans="1:12" s="1" customFormat="1" ht="15">
      <c r="A35" s="157"/>
      <c r="B35" s="204"/>
      <c r="C35" s="84"/>
      <c r="D35" s="81">
        <v>0</v>
      </c>
      <c r="E35" s="131">
        <f t="shared" ref="E35" si="2">C35*D35</f>
        <v>0</v>
      </c>
      <c r="F35" s="82">
        <v>0</v>
      </c>
      <c r="G35" s="83">
        <v>0</v>
      </c>
      <c r="H35" s="83">
        <v>0</v>
      </c>
      <c r="I35" s="155"/>
      <c r="J35" s="155"/>
      <c r="K35" s="225">
        <f t="shared" si="1"/>
        <v>0</v>
      </c>
    </row>
    <row r="36" spans="1:12" s="1" customFormat="1">
      <c r="A36" s="94"/>
      <c r="B36" s="15"/>
      <c r="C36" s="49"/>
      <c r="D36" s="56" t="s">
        <v>2</v>
      </c>
      <c r="E36" s="129">
        <f>SUM(E14:E35)</f>
        <v>353500</v>
      </c>
      <c r="F36" s="134">
        <f>SUM(F14:F35)</f>
        <v>300500</v>
      </c>
      <c r="G36" s="135">
        <f>SUM(G14:G35)</f>
        <v>53000</v>
      </c>
      <c r="H36" s="136">
        <f>SUM(H33:H35)</f>
        <v>0</v>
      </c>
      <c r="I36" s="155"/>
      <c r="J36" s="155"/>
      <c r="K36" s="18"/>
    </row>
    <row r="37" spans="1:12" s="21" customFormat="1" ht="15">
      <c r="A37" s="27"/>
      <c r="B37" s="209"/>
      <c r="C37" s="8"/>
      <c r="D37" s="8"/>
      <c r="E37" s="8"/>
      <c r="F37" s="8"/>
      <c r="G37" s="8"/>
      <c r="H37" s="8"/>
      <c r="I37" s="8"/>
      <c r="J37" s="25"/>
      <c r="K37" s="18"/>
    </row>
    <row r="38" spans="1:12" s="21" customFormat="1" ht="16.5" thickBot="1">
      <c r="A38" s="26"/>
      <c r="B38" s="209"/>
      <c r="C38" s="3"/>
      <c r="D38" s="99"/>
      <c r="E38" s="100"/>
      <c r="F38" s="100"/>
      <c r="G38" s="101"/>
      <c r="H38" s="102"/>
      <c r="I38" s="102"/>
      <c r="J38" s="102"/>
    </row>
    <row r="39" spans="1:12" s="11" customFormat="1" thickBot="1">
      <c r="B39" s="13"/>
      <c r="C39" s="97"/>
      <c r="D39" s="77" t="s">
        <v>4</v>
      </c>
      <c r="E39" s="79">
        <f>E36</f>
        <v>353500</v>
      </c>
      <c r="F39" s="132">
        <f>F36</f>
        <v>300500</v>
      </c>
      <c r="G39" s="133">
        <f>G36</f>
        <v>53000</v>
      </c>
      <c r="H39" s="152">
        <f>H36</f>
        <v>0</v>
      </c>
      <c r="I39" s="98"/>
      <c r="J39" s="98"/>
      <c r="K39" s="18"/>
    </row>
    <row r="40" spans="1:12" s="1" customFormat="1" ht="30.75" thickBot="1">
      <c r="B40" s="13"/>
      <c r="C40" s="12"/>
      <c r="F40" s="78" t="s">
        <v>98</v>
      </c>
      <c r="G40" s="137">
        <f>F36+G36</f>
        <v>353500</v>
      </c>
    </row>
    <row r="41" spans="1:12" s="1" customFormat="1" ht="15">
      <c r="A41" s="2"/>
      <c r="B41" s="210"/>
      <c r="C41" s="2"/>
      <c r="F41" s="11" t="s">
        <v>69</v>
      </c>
      <c r="G41" s="11" t="s">
        <v>70</v>
      </c>
    </row>
    <row r="42" spans="1:12" s="1" customFormat="1" ht="15">
      <c r="B42" s="13"/>
      <c r="F42" s="226">
        <f>F39/G40</f>
        <v>0.85007072135785011</v>
      </c>
      <c r="G42" s="265">
        <f>G39/G40</f>
        <v>0.14992927864214992</v>
      </c>
      <c r="I42" s="52"/>
      <c r="J42" s="52"/>
    </row>
    <row r="43" spans="1:12" s="1" customFormat="1" ht="15.75" customHeight="1">
      <c r="A43" s="2"/>
      <c r="B43" s="210"/>
      <c r="C43" s="2"/>
      <c r="D43" s="2"/>
      <c r="E43" s="2"/>
      <c r="F43" s="158"/>
      <c r="G43" s="2"/>
      <c r="H43" s="2"/>
      <c r="I43" s="51"/>
      <c r="J43" s="51"/>
      <c r="K43" s="5"/>
      <c r="L43" s="5"/>
    </row>
    <row r="44" spans="1:12" s="1" customFormat="1" ht="15">
      <c r="B44" s="13"/>
      <c r="H44" s="13"/>
      <c r="I44" s="13"/>
      <c r="J44" s="13"/>
    </row>
    <row r="45" spans="1:12" s="1" customFormat="1" ht="15">
      <c r="B45" s="13"/>
      <c r="H45" s="13"/>
      <c r="I45" s="13"/>
      <c r="J45" s="13"/>
    </row>
    <row r="46" spans="1:12" s="1" customFormat="1" ht="15">
      <c r="B46" s="13"/>
      <c r="H46" s="13"/>
      <c r="I46" s="13"/>
      <c r="J46" s="13"/>
    </row>
    <row r="47" spans="1:12" s="1" customFormat="1" ht="15">
      <c r="B47" s="13"/>
      <c r="H47" s="13"/>
      <c r="I47" s="13"/>
      <c r="J47" s="13"/>
    </row>
    <row r="48" spans="1:12" s="1" customFormat="1" ht="15">
      <c r="B48" s="13"/>
      <c r="H48" s="13"/>
      <c r="I48" s="13"/>
      <c r="J48" s="13"/>
    </row>
    <row r="49" spans="2:10" s="1" customFormat="1" ht="15">
      <c r="B49" s="13"/>
      <c r="H49" s="13"/>
      <c r="I49" s="13"/>
      <c r="J49" s="13"/>
    </row>
    <row r="50" spans="2:10" s="1" customFormat="1" ht="15">
      <c r="B50" s="13"/>
      <c r="H50" s="13"/>
      <c r="I50" s="13"/>
      <c r="J50" s="13"/>
    </row>
    <row r="51" spans="2:10" s="1" customFormat="1" ht="15">
      <c r="B51" s="13"/>
      <c r="H51" s="13"/>
      <c r="I51" s="13"/>
      <c r="J51" s="13"/>
    </row>
    <row r="52" spans="2:10" s="1" customFormat="1" ht="15">
      <c r="B52" s="13"/>
      <c r="H52" s="13"/>
      <c r="I52" s="13"/>
      <c r="J52" s="13"/>
    </row>
    <row r="53" spans="2:10" s="1" customFormat="1" ht="15">
      <c r="B53" s="13"/>
      <c r="H53" s="13"/>
      <c r="I53" s="13"/>
      <c r="J53" s="13"/>
    </row>
    <row r="54" spans="2:10" s="1" customFormat="1" ht="15">
      <c r="B54" s="13"/>
      <c r="H54" s="13"/>
      <c r="I54" s="13"/>
      <c r="J54" s="13"/>
    </row>
    <row r="55" spans="2:10" s="1" customFormat="1" ht="15">
      <c r="B55" s="13"/>
      <c r="H55" s="13"/>
      <c r="I55" s="13"/>
      <c r="J55" s="13"/>
    </row>
    <row r="56" spans="2:10" s="1" customFormat="1" ht="15">
      <c r="B56" s="13"/>
      <c r="H56" s="13"/>
      <c r="I56" s="13"/>
      <c r="J56" s="13"/>
    </row>
    <row r="57" spans="2:10" s="1" customFormat="1" ht="15">
      <c r="B57" s="13"/>
      <c r="H57" s="13"/>
      <c r="I57" s="13"/>
      <c r="J57" s="13"/>
    </row>
    <row r="58" spans="2:10" s="1" customFormat="1" ht="15">
      <c r="B58" s="13"/>
      <c r="H58" s="13"/>
      <c r="I58" s="13"/>
      <c r="J58" s="13"/>
    </row>
    <row r="59" spans="2:10" s="1" customFormat="1" ht="15">
      <c r="B59" s="13"/>
      <c r="H59" s="13"/>
      <c r="I59" s="13"/>
      <c r="J59" s="13"/>
    </row>
    <row r="60" spans="2:10" s="1" customFormat="1" ht="15">
      <c r="B60" s="13"/>
      <c r="H60" s="13"/>
      <c r="I60" s="13"/>
      <c r="J60" s="13"/>
    </row>
    <row r="61" spans="2:10" s="1" customFormat="1" ht="15">
      <c r="B61" s="13"/>
      <c r="H61" s="13"/>
      <c r="I61" s="13"/>
      <c r="J61" s="13"/>
    </row>
    <row r="62" spans="2:10" s="1" customFormat="1" ht="15">
      <c r="B62" s="13"/>
      <c r="H62" s="13"/>
      <c r="I62" s="13"/>
      <c r="J62" s="13"/>
    </row>
    <row r="63" spans="2:10" s="1" customFormat="1" ht="15">
      <c r="B63" s="13"/>
      <c r="H63" s="13"/>
      <c r="I63" s="13"/>
      <c r="J63" s="13"/>
    </row>
    <row r="64" spans="2:10" s="1" customFormat="1" ht="15">
      <c r="B64" s="13"/>
      <c r="H64" s="13"/>
      <c r="I64" s="13"/>
      <c r="J64" s="13"/>
    </row>
    <row r="65" spans="2:10" s="1" customFormat="1" ht="15">
      <c r="B65" s="13"/>
      <c r="H65" s="13"/>
      <c r="I65" s="13"/>
      <c r="J65" s="13"/>
    </row>
    <row r="66" spans="2:10" s="1" customFormat="1" ht="15">
      <c r="B66" s="13"/>
      <c r="H66" s="13"/>
      <c r="I66" s="13"/>
      <c r="J66" s="13"/>
    </row>
    <row r="67" spans="2:10" s="1" customFormat="1" ht="15">
      <c r="B67" s="13"/>
      <c r="H67" s="13"/>
      <c r="I67" s="13"/>
      <c r="J67" s="13"/>
    </row>
    <row r="68" spans="2:10" s="1" customFormat="1" ht="15">
      <c r="B68" s="13"/>
      <c r="H68" s="13"/>
      <c r="I68" s="13"/>
      <c r="J68" s="13"/>
    </row>
    <row r="69" spans="2:10" s="1" customFormat="1" ht="15">
      <c r="B69" s="13"/>
      <c r="H69" s="13"/>
      <c r="I69" s="13"/>
      <c r="J69" s="13"/>
    </row>
    <row r="70" spans="2:10" s="1" customFormat="1" ht="15">
      <c r="B70" s="13"/>
      <c r="H70" s="13"/>
      <c r="I70" s="13"/>
      <c r="J70" s="13"/>
    </row>
    <row r="71" spans="2:10" s="1" customFormat="1" ht="15">
      <c r="B71" s="13"/>
      <c r="H71" s="13"/>
      <c r="I71" s="13"/>
      <c r="J71" s="13"/>
    </row>
    <row r="72" spans="2:10" s="1" customFormat="1" ht="15">
      <c r="B72" s="13"/>
      <c r="H72" s="13"/>
      <c r="I72" s="13"/>
      <c r="J72" s="13"/>
    </row>
    <row r="73" spans="2:10" s="1" customFormat="1" ht="15">
      <c r="B73" s="13"/>
      <c r="H73" s="13"/>
      <c r="I73" s="13"/>
      <c r="J73" s="13"/>
    </row>
    <row r="74" spans="2:10" s="1" customFormat="1" ht="15">
      <c r="B74" s="13"/>
      <c r="H74" s="13"/>
      <c r="I74" s="13"/>
      <c r="J74" s="13"/>
    </row>
    <row r="75" spans="2:10" s="1" customFormat="1" ht="15">
      <c r="B75" s="13"/>
      <c r="H75" s="13"/>
      <c r="I75" s="13"/>
      <c r="J75" s="13"/>
    </row>
    <row r="76" spans="2:10" s="1" customFormat="1" ht="15">
      <c r="B76" s="13"/>
      <c r="H76" s="13"/>
      <c r="I76" s="13"/>
      <c r="J76" s="13"/>
    </row>
    <row r="77" spans="2:10" s="1" customFormat="1" ht="15">
      <c r="B77" s="13"/>
      <c r="H77" s="13"/>
      <c r="I77" s="13"/>
      <c r="J77" s="13"/>
    </row>
    <row r="78" spans="2:10" s="1" customFormat="1" ht="15">
      <c r="B78" s="13"/>
      <c r="H78" s="13"/>
      <c r="I78" s="13"/>
      <c r="J78" s="13"/>
    </row>
    <row r="79" spans="2:10" s="1" customFormat="1" ht="15">
      <c r="B79" s="13"/>
      <c r="H79" s="13"/>
      <c r="I79" s="13"/>
      <c r="J79" s="13"/>
    </row>
    <row r="80" spans="2:10" s="1" customFormat="1" ht="15">
      <c r="B80" s="13"/>
      <c r="H80" s="13"/>
      <c r="I80" s="13"/>
      <c r="J80" s="13"/>
    </row>
    <row r="81" spans="2:10" s="1" customFormat="1" ht="15">
      <c r="B81" s="13"/>
      <c r="H81" s="13"/>
      <c r="I81" s="13"/>
      <c r="J81" s="13"/>
    </row>
    <row r="82" spans="2:10" s="1" customFormat="1" ht="15">
      <c r="B82" s="13"/>
      <c r="H82" s="13"/>
      <c r="I82" s="13"/>
      <c r="J82" s="13"/>
    </row>
    <row r="83" spans="2:10" s="1" customFormat="1" ht="15">
      <c r="B83" s="13"/>
      <c r="H83" s="13"/>
      <c r="I83" s="13"/>
      <c r="J83" s="13"/>
    </row>
    <row r="84" spans="2:10" s="1" customFormat="1" ht="15">
      <c r="B84" s="13"/>
      <c r="H84" s="13"/>
      <c r="I84" s="13"/>
      <c r="J84" s="13"/>
    </row>
    <row r="85" spans="2:10" s="1" customFormat="1" ht="15">
      <c r="B85" s="13"/>
      <c r="H85" s="13"/>
      <c r="I85" s="13"/>
      <c r="J85" s="13"/>
    </row>
    <row r="86" spans="2:10" s="1" customFormat="1" ht="15">
      <c r="B86" s="13"/>
      <c r="H86" s="13"/>
      <c r="I86" s="13"/>
      <c r="J86" s="13"/>
    </row>
    <row r="87" spans="2:10" s="1" customFormat="1" ht="15">
      <c r="B87" s="13"/>
      <c r="H87" s="13"/>
      <c r="I87" s="13"/>
      <c r="J87" s="13"/>
    </row>
    <row r="88" spans="2:10" s="1" customFormat="1" ht="15">
      <c r="B88" s="13"/>
      <c r="H88" s="13"/>
      <c r="I88" s="13"/>
      <c r="J88" s="13"/>
    </row>
    <row r="89" spans="2:10" s="1" customFormat="1" ht="15">
      <c r="B89" s="13"/>
      <c r="H89" s="13"/>
      <c r="I89" s="13"/>
      <c r="J89" s="13"/>
    </row>
    <row r="90" spans="2:10" s="1" customFormat="1" ht="15">
      <c r="B90" s="13"/>
      <c r="H90" s="13"/>
      <c r="I90" s="13"/>
      <c r="J90" s="13"/>
    </row>
    <row r="91" spans="2:10" s="1" customFormat="1" ht="15">
      <c r="B91" s="13"/>
      <c r="H91" s="13"/>
      <c r="I91" s="13"/>
      <c r="J91" s="13"/>
    </row>
    <row r="92" spans="2:10" s="1" customFormat="1" ht="15">
      <c r="B92" s="13"/>
      <c r="H92" s="13"/>
      <c r="I92" s="13"/>
      <c r="J92" s="13"/>
    </row>
    <row r="93" spans="2:10" s="1" customFormat="1" ht="15">
      <c r="B93" s="13"/>
      <c r="H93" s="13"/>
      <c r="I93" s="13"/>
      <c r="J93" s="13"/>
    </row>
    <row r="94" spans="2:10" s="1" customFormat="1" ht="15">
      <c r="B94" s="13"/>
      <c r="H94" s="13"/>
      <c r="I94" s="13"/>
      <c r="J94" s="13"/>
    </row>
    <row r="95" spans="2:10" s="1" customFormat="1" ht="15">
      <c r="B95" s="13"/>
      <c r="H95" s="13"/>
      <c r="I95" s="13"/>
      <c r="J95" s="13"/>
    </row>
    <row r="96" spans="2:10" s="1" customFormat="1" ht="15">
      <c r="B96" s="13"/>
      <c r="H96" s="13"/>
      <c r="I96" s="13"/>
      <c r="J96" s="13"/>
    </row>
    <row r="97" spans="2:10" s="1" customFormat="1" ht="15">
      <c r="B97" s="13"/>
      <c r="H97" s="13"/>
      <c r="I97" s="13"/>
      <c r="J97" s="13"/>
    </row>
    <row r="98" spans="2:10" s="1" customFormat="1" ht="15">
      <c r="B98" s="13"/>
      <c r="H98" s="13"/>
      <c r="I98" s="13"/>
      <c r="J98" s="13"/>
    </row>
    <row r="99" spans="2:10" s="1" customFormat="1" ht="15">
      <c r="B99" s="13"/>
      <c r="H99" s="13"/>
      <c r="I99" s="13"/>
      <c r="J99" s="13"/>
    </row>
    <row r="100" spans="2:10" s="1" customFormat="1" ht="15">
      <c r="B100" s="13"/>
      <c r="H100" s="13"/>
      <c r="I100" s="13"/>
      <c r="J100" s="13"/>
    </row>
    <row r="101" spans="2:10" s="1" customFormat="1" ht="15">
      <c r="B101" s="13"/>
      <c r="H101" s="13"/>
      <c r="I101" s="13"/>
      <c r="J101" s="13"/>
    </row>
    <row r="102" spans="2:10" s="1" customFormat="1" ht="15">
      <c r="B102" s="13"/>
      <c r="H102" s="13"/>
      <c r="I102" s="13"/>
      <c r="J102" s="13"/>
    </row>
    <row r="103" spans="2:10" s="1" customFormat="1" ht="15">
      <c r="B103" s="13"/>
      <c r="H103" s="13"/>
      <c r="I103" s="13"/>
      <c r="J103" s="13"/>
    </row>
    <row r="104" spans="2:10" s="1" customFormat="1" ht="15">
      <c r="B104" s="13"/>
      <c r="H104" s="13"/>
      <c r="I104" s="13"/>
      <c r="J104" s="13"/>
    </row>
    <row r="105" spans="2:10" s="1" customFormat="1" ht="15">
      <c r="B105" s="13"/>
      <c r="H105" s="13"/>
      <c r="I105" s="13"/>
      <c r="J105" s="13"/>
    </row>
    <row r="106" spans="2:10" s="1" customFormat="1" ht="15">
      <c r="B106" s="13"/>
      <c r="H106" s="13"/>
      <c r="I106" s="13"/>
      <c r="J106" s="13"/>
    </row>
    <row r="107" spans="2:10" s="1" customFormat="1" ht="15">
      <c r="B107" s="13"/>
      <c r="H107" s="13"/>
      <c r="I107" s="13"/>
      <c r="J107" s="13"/>
    </row>
    <row r="108" spans="2:10" s="1" customFormat="1" ht="15">
      <c r="B108" s="13"/>
      <c r="H108" s="13"/>
      <c r="I108" s="13"/>
      <c r="J108" s="13"/>
    </row>
    <row r="109" spans="2:10" s="1" customFormat="1" ht="15">
      <c r="B109" s="13"/>
      <c r="H109" s="13"/>
      <c r="I109" s="13"/>
      <c r="J109" s="13"/>
    </row>
    <row r="110" spans="2:10" s="1" customFormat="1" ht="15">
      <c r="B110" s="13"/>
      <c r="H110" s="13"/>
      <c r="I110" s="13"/>
      <c r="J110" s="13"/>
    </row>
    <row r="111" spans="2:10" s="1" customFormat="1" ht="15">
      <c r="B111" s="13"/>
      <c r="H111" s="13"/>
      <c r="I111" s="13"/>
      <c r="J111" s="13"/>
    </row>
    <row r="112" spans="2:10" s="1" customFormat="1" ht="15">
      <c r="B112" s="13"/>
      <c r="H112" s="13"/>
      <c r="I112" s="13"/>
      <c r="J112" s="13"/>
    </row>
    <row r="113" spans="2:10" s="1" customFormat="1" ht="15">
      <c r="B113" s="13"/>
      <c r="H113" s="13"/>
      <c r="I113" s="13"/>
      <c r="J113" s="13"/>
    </row>
    <row r="114" spans="2:10" s="1" customFormat="1" ht="15">
      <c r="B114" s="13"/>
      <c r="H114" s="13"/>
      <c r="I114" s="13"/>
      <c r="J114" s="13"/>
    </row>
    <row r="115" spans="2:10" s="1" customFormat="1" ht="15">
      <c r="B115" s="13"/>
      <c r="H115" s="13"/>
      <c r="I115" s="13"/>
      <c r="J115" s="13"/>
    </row>
    <row r="116" spans="2:10" s="1" customFormat="1" ht="15">
      <c r="B116" s="13"/>
      <c r="H116" s="13"/>
      <c r="I116" s="13"/>
      <c r="J116" s="13"/>
    </row>
    <row r="117" spans="2:10" s="1" customFormat="1" ht="15">
      <c r="B117" s="13"/>
      <c r="H117" s="13"/>
      <c r="I117" s="13"/>
      <c r="J117" s="13"/>
    </row>
  </sheetData>
  <sheetProtection formatColumns="0" formatRows="0" insertRows="0" deleteRows="0"/>
  <mergeCells count="10">
    <mergeCell ref="B1:D1"/>
    <mergeCell ref="B2:D2"/>
    <mergeCell ref="B3:D3"/>
    <mergeCell ref="A10:D10"/>
    <mergeCell ref="A11:D11"/>
    <mergeCell ref="K8:K9"/>
    <mergeCell ref="H6:J6"/>
    <mergeCell ref="G9:J9"/>
    <mergeCell ref="G8:J8"/>
    <mergeCell ref="G12:J12"/>
  </mergeCells>
  <dataValidations count="2">
    <dataValidation type="list" allowBlank="1" showInputMessage="1" showErrorMessage="1" sqref="A35">
      <formula1>DesignOnly</formula1>
    </dataValidation>
    <dataValidation type="list" allowBlank="1" showInputMessage="1" showErrorMessage="1" sqref="A33:A34 A13:A31">
      <formula1>test2</formula1>
    </dataValidation>
  </dataValidations>
  <printOptions horizontalCentered="1"/>
  <pageMargins left="0.25" right="0.25" top="0.75" bottom="0.75" header="0.3" footer="0.3"/>
  <pageSetup scale="85" orientation="landscape"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pageSetUpPr fitToPage="1"/>
  </sheetPr>
  <dimension ref="A1:L130"/>
  <sheetViews>
    <sheetView showGridLines="0" topLeftCell="A7" zoomScaleNormal="100" workbookViewId="0">
      <selection activeCell="G45" sqref="G45"/>
    </sheetView>
  </sheetViews>
  <sheetFormatPr defaultColWidth="9.140625" defaultRowHeight="15.75"/>
  <cols>
    <col min="1" max="1" width="30.7109375" style="55" customWidth="1"/>
    <col min="2" max="2" width="24.5703125" style="55" customWidth="1"/>
    <col min="3" max="3" width="14.7109375" style="14" customWidth="1"/>
    <col min="4" max="7" width="18.140625" style="14" customWidth="1"/>
    <col min="8" max="8" width="18.140625" style="15" customWidth="1"/>
    <col min="9" max="10" width="22.7109375" style="15" customWidth="1"/>
    <col min="11" max="11" width="8.7109375" style="14" customWidth="1"/>
    <col min="12" max="12" width="10.85546875" style="14" bestFit="1" customWidth="1"/>
    <col min="13" max="13" width="18.28515625" style="14" customWidth="1"/>
    <col min="14" max="16384" width="9.140625" style="14"/>
  </cols>
  <sheetData>
    <row r="1" spans="1:11">
      <c r="A1" s="162" t="s">
        <v>31</v>
      </c>
      <c r="B1" s="241" t="str">
        <f>Instructions!$C$23</f>
        <v>George Davis Creek Fish Passage Project - E Lake Sammamish Parkway</v>
      </c>
      <c r="C1" s="241"/>
      <c r="D1" s="241"/>
      <c r="E1" s="241"/>
      <c r="G1" s="15"/>
      <c r="J1" s="14"/>
    </row>
    <row r="2" spans="1:11">
      <c r="A2" s="163" t="s">
        <v>110</v>
      </c>
      <c r="B2" s="242" t="str">
        <f>Instructions!$C$24</f>
        <v>N/A</v>
      </c>
      <c r="C2" s="242"/>
      <c r="D2" s="242"/>
      <c r="E2" s="242"/>
      <c r="G2" s="15"/>
      <c r="J2" s="14"/>
    </row>
    <row r="3" spans="1:11">
      <c r="A3" s="162" t="s">
        <v>44</v>
      </c>
      <c r="B3" s="241" t="str">
        <f>Instructions!$C$25</f>
        <v>City of Sammamish</v>
      </c>
      <c r="C3" s="241"/>
      <c r="D3" s="241"/>
      <c r="E3" s="241"/>
      <c r="G3" s="15"/>
      <c r="J3" s="14"/>
    </row>
    <row r="5" spans="1:11" s="17" customFormat="1" ht="36.75" customHeight="1">
      <c r="A5" s="128" t="s">
        <v>12</v>
      </c>
      <c r="B5" s="128"/>
      <c r="C5" s="126"/>
      <c r="D5" s="126"/>
      <c r="E5" s="126"/>
      <c r="F5" s="126"/>
      <c r="G5" s="126"/>
      <c r="H5" s="126"/>
      <c r="I5" s="126"/>
      <c r="J5" s="126"/>
      <c r="K5" s="126"/>
    </row>
    <row r="6" spans="1:11" s="1" customFormat="1" ht="14.45" customHeight="1">
      <c r="A6" s="93"/>
      <c r="B6" s="93"/>
      <c r="C6" s="10"/>
      <c r="D6" s="10"/>
      <c r="E6" s="10"/>
      <c r="F6" s="10"/>
      <c r="G6" s="91"/>
      <c r="H6" s="91"/>
      <c r="I6" s="91"/>
      <c r="J6" s="91"/>
    </row>
    <row r="7" spans="1:11" s="1" customFormat="1" ht="12" customHeight="1">
      <c r="A7" s="53" t="s">
        <v>0</v>
      </c>
      <c r="B7" s="64"/>
      <c r="C7" s="9"/>
      <c r="D7" s="24"/>
      <c r="E7" s="22" t="s">
        <v>26</v>
      </c>
      <c r="F7" s="50" t="s">
        <v>10</v>
      </c>
      <c r="G7" s="235" t="s">
        <v>5</v>
      </c>
      <c r="H7" s="255"/>
      <c r="I7" s="255"/>
      <c r="J7" s="256"/>
      <c r="K7" s="16"/>
    </row>
    <row r="8" spans="1:11" s="1" customFormat="1" ht="60">
      <c r="A8" s="54"/>
      <c r="B8" s="52"/>
      <c r="E8" s="45" t="s">
        <v>41</v>
      </c>
      <c r="F8" s="45" t="s">
        <v>37</v>
      </c>
      <c r="G8" s="248" t="s">
        <v>40</v>
      </c>
      <c r="H8" s="249"/>
      <c r="I8" s="249"/>
      <c r="J8" s="250"/>
      <c r="K8" s="230" t="s">
        <v>7</v>
      </c>
    </row>
    <row r="9" spans="1:11" s="1" customFormat="1" ht="45">
      <c r="A9" s="113"/>
      <c r="B9" s="114"/>
      <c r="C9" s="115"/>
      <c r="D9" s="116"/>
      <c r="E9" s="117" t="s">
        <v>1</v>
      </c>
      <c r="F9" s="118" t="s">
        <v>1</v>
      </c>
      <c r="G9" s="119" t="s">
        <v>65</v>
      </c>
      <c r="H9" s="119" t="s">
        <v>67</v>
      </c>
      <c r="I9" s="120" t="s">
        <v>39</v>
      </c>
      <c r="J9" s="121" t="s">
        <v>66</v>
      </c>
      <c r="K9" s="230"/>
    </row>
    <row r="10" spans="1:11" s="1" customFormat="1" ht="18.75">
      <c r="A10" s="257" t="s">
        <v>74</v>
      </c>
      <c r="B10" s="258"/>
      <c r="C10" s="258"/>
      <c r="D10" s="258"/>
      <c r="E10" s="124"/>
      <c r="F10" s="124"/>
      <c r="G10" s="124"/>
      <c r="H10" s="124"/>
      <c r="I10" s="124"/>
      <c r="J10" s="125"/>
    </row>
    <row r="11" spans="1:11" s="1" customFormat="1" ht="15">
      <c r="A11" s="109" t="s">
        <v>90</v>
      </c>
      <c r="B11" s="109" t="s">
        <v>93</v>
      </c>
      <c r="C11" s="142" t="s">
        <v>13</v>
      </c>
      <c r="D11" s="143" t="s">
        <v>6</v>
      </c>
      <c r="E11" s="159"/>
      <c r="F11" s="160"/>
      <c r="G11" s="238"/>
      <c r="H11" s="253"/>
      <c r="I11" s="253"/>
      <c r="J11" s="254"/>
    </row>
    <row r="12" spans="1:11" s="1" customFormat="1" ht="15" customHeight="1">
      <c r="A12" s="145" t="s">
        <v>92</v>
      </c>
      <c r="B12" s="85"/>
      <c r="C12" s="84"/>
      <c r="D12" s="200">
        <v>0</v>
      </c>
      <c r="E12" s="131">
        <f>C12*D12</f>
        <v>0</v>
      </c>
      <c r="F12" s="82">
        <v>0</v>
      </c>
      <c r="G12" s="83">
        <v>0</v>
      </c>
      <c r="H12" s="83">
        <v>0</v>
      </c>
      <c r="I12" s="155"/>
      <c r="J12" s="155"/>
    </row>
    <row r="13" spans="1:11" s="1" customFormat="1" ht="15">
      <c r="A13" s="145"/>
      <c r="B13" s="85"/>
      <c r="C13" s="84"/>
      <c r="D13" s="81">
        <v>0</v>
      </c>
      <c r="E13" s="131">
        <f>C13*D13</f>
        <v>0</v>
      </c>
      <c r="F13" s="82">
        <v>0</v>
      </c>
      <c r="G13" s="83">
        <v>0</v>
      </c>
      <c r="H13" s="83">
        <v>0</v>
      </c>
      <c r="I13" s="155"/>
      <c r="J13" s="155"/>
      <c r="K13" s="19">
        <f>E12-G12-F12-H12</f>
        <v>0</v>
      </c>
    </row>
    <row r="14" spans="1:11" s="1" customFormat="1" ht="15">
      <c r="A14" s="145"/>
      <c r="B14" s="85"/>
      <c r="C14" s="84"/>
      <c r="D14" s="81">
        <v>0</v>
      </c>
      <c r="E14" s="131">
        <f>C14*D14</f>
        <v>0</v>
      </c>
      <c r="F14" s="82">
        <v>0</v>
      </c>
      <c r="G14" s="83">
        <v>0</v>
      </c>
      <c r="H14" s="83">
        <v>0</v>
      </c>
      <c r="I14" s="155"/>
      <c r="J14" s="155"/>
      <c r="K14" s="19">
        <f t="shared" ref="K14:K27" si="0">E13-G13-F13-H13</f>
        <v>0</v>
      </c>
    </row>
    <row r="15" spans="1:11" s="1" customFormat="1" ht="15">
      <c r="A15" s="145"/>
      <c r="B15" s="85"/>
      <c r="C15" s="84"/>
      <c r="D15" s="81">
        <v>0</v>
      </c>
      <c r="E15" s="131">
        <f t="shared" ref="E15:E25" si="1">C15*D15</f>
        <v>0</v>
      </c>
      <c r="F15" s="82">
        <v>0</v>
      </c>
      <c r="G15" s="83">
        <v>0</v>
      </c>
      <c r="H15" s="83">
        <v>0</v>
      </c>
      <c r="I15" s="155"/>
      <c r="J15" s="155"/>
      <c r="K15" s="19">
        <f t="shared" si="0"/>
        <v>0</v>
      </c>
    </row>
    <row r="16" spans="1:11" s="1" customFormat="1" ht="15">
      <c r="A16" s="145"/>
      <c r="B16" s="86"/>
      <c r="C16" s="84"/>
      <c r="D16" s="81">
        <v>0</v>
      </c>
      <c r="E16" s="131">
        <f t="shared" si="1"/>
        <v>0</v>
      </c>
      <c r="F16" s="82">
        <v>0</v>
      </c>
      <c r="G16" s="83">
        <v>0</v>
      </c>
      <c r="H16" s="83">
        <v>0</v>
      </c>
      <c r="I16" s="155"/>
      <c r="J16" s="155"/>
      <c r="K16" s="19">
        <f t="shared" si="0"/>
        <v>0</v>
      </c>
    </row>
    <row r="17" spans="1:11" s="1" customFormat="1" ht="15">
      <c r="A17" s="145"/>
      <c r="B17" s="85"/>
      <c r="C17" s="84"/>
      <c r="D17" s="81">
        <v>0</v>
      </c>
      <c r="E17" s="131">
        <f t="shared" si="1"/>
        <v>0</v>
      </c>
      <c r="F17" s="82">
        <v>0</v>
      </c>
      <c r="G17" s="83">
        <v>0</v>
      </c>
      <c r="H17" s="83">
        <v>0</v>
      </c>
      <c r="I17" s="155"/>
      <c r="J17" s="155"/>
      <c r="K17" s="19">
        <f t="shared" si="0"/>
        <v>0</v>
      </c>
    </row>
    <row r="18" spans="1:11" s="1" customFormat="1" ht="15">
      <c r="A18" s="145"/>
      <c r="B18" s="85"/>
      <c r="C18" s="84"/>
      <c r="D18" s="81">
        <v>0</v>
      </c>
      <c r="E18" s="131">
        <f t="shared" si="1"/>
        <v>0</v>
      </c>
      <c r="F18" s="82">
        <v>0</v>
      </c>
      <c r="G18" s="83">
        <v>0</v>
      </c>
      <c r="H18" s="83">
        <v>0</v>
      </c>
      <c r="I18" s="155"/>
      <c r="J18" s="155"/>
      <c r="K18" s="19">
        <f t="shared" si="0"/>
        <v>0</v>
      </c>
    </row>
    <row r="19" spans="1:11" s="1" customFormat="1" ht="15">
      <c r="A19" s="145"/>
      <c r="B19" s="85"/>
      <c r="C19" s="84"/>
      <c r="D19" s="81">
        <v>0</v>
      </c>
      <c r="E19" s="131">
        <f t="shared" si="1"/>
        <v>0</v>
      </c>
      <c r="F19" s="82">
        <v>0</v>
      </c>
      <c r="G19" s="83">
        <v>0</v>
      </c>
      <c r="H19" s="83">
        <v>0</v>
      </c>
      <c r="I19" s="155"/>
      <c r="J19" s="155"/>
      <c r="K19" s="19">
        <f t="shared" si="0"/>
        <v>0</v>
      </c>
    </row>
    <row r="20" spans="1:11" s="1" customFormat="1" ht="15">
      <c r="A20" s="145"/>
      <c r="B20" s="85"/>
      <c r="C20" s="84"/>
      <c r="D20" s="81">
        <v>0</v>
      </c>
      <c r="E20" s="131">
        <f t="shared" si="1"/>
        <v>0</v>
      </c>
      <c r="F20" s="82">
        <v>0</v>
      </c>
      <c r="G20" s="83">
        <v>0</v>
      </c>
      <c r="H20" s="83">
        <v>0</v>
      </c>
      <c r="I20" s="155"/>
      <c r="J20" s="155"/>
      <c r="K20" s="19">
        <f t="shared" si="0"/>
        <v>0</v>
      </c>
    </row>
    <row r="21" spans="1:11" s="1" customFormat="1" ht="15">
      <c r="A21" s="145"/>
      <c r="B21" s="87"/>
      <c r="C21" s="84"/>
      <c r="D21" s="81">
        <v>0</v>
      </c>
      <c r="E21" s="131">
        <f t="shared" si="1"/>
        <v>0</v>
      </c>
      <c r="F21" s="82">
        <v>0</v>
      </c>
      <c r="G21" s="83">
        <v>0</v>
      </c>
      <c r="H21" s="83">
        <v>0</v>
      </c>
      <c r="I21" s="155"/>
      <c r="J21" s="155"/>
      <c r="K21" s="19">
        <f t="shared" si="0"/>
        <v>0</v>
      </c>
    </row>
    <row r="22" spans="1:11" s="1" customFormat="1" ht="15">
      <c r="A22" s="145"/>
      <c r="B22" s="85"/>
      <c r="C22" s="84"/>
      <c r="D22" s="81">
        <v>0</v>
      </c>
      <c r="E22" s="131">
        <f t="shared" si="1"/>
        <v>0</v>
      </c>
      <c r="F22" s="82">
        <v>0</v>
      </c>
      <c r="G22" s="83">
        <v>0</v>
      </c>
      <c r="H22" s="83">
        <v>0</v>
      </c>
      <c r="I22" s="155"/>
      <c r="J22" s="155"/>
      <c r="K22" s="19">
        <f t="shared" si="0"/>
        <v>0</v>
      </c>
    </row>
    <row r="23" spans="1:11" s="1" customFormat="1" ht="15">
      <c r="A23" s="145"/>
      <c r="B23" s="85"/>
      <c r="C23" s="84"/>
      <c r="D23" s="81">
        <v>0</v>
      </c>
      <c r="E23" s="131">
        <f t="shared" si="1"/>
        <v>0</v>
      </c>
      <c r="F23" s="82">
        <v>0</v>
      </c>
      <c r="G23" s="83">
        <v>0</v>
      </c>
      <c r="H23" s="83">
        <v>0</v>
      </c>
      <c r="I23" s="155"/>
      <c r="J23" s="155"/>
      <c r="K23" s="19">
        <f t="shared" si="0"/>
        <v>0</v>
      </c>
    </row>
    <row r="24" spans="1:11" s="1" customFormat="1" ht="15">
      <c r="A24" s="145"/>
      <c r="B24" s="85"/>
      <c r="C24" s="84"/>
      <c r="D24" s="81">
        <v>0</v>
      </c>
      <c r="E24" s="131">
        <f t="shared" si="1"/>
        <v>0</v>
      </c>
      <c r="F24" s="82">
        <v>0</v>
      </c>
      <c r="G24" s="83">
        <v>0</v>
      </c>
      <c r="H24" s="83">
        <v>0</v>
      </c>
      <c r="I24" s="155"/>
      <c r="J24" s="155"/>
      <c r="K24" s="19">
        <f t="shared" si="0"/>
        <v>0</v>
      </c>
    </row>
    <row r="25" spans="1:11" s="1" customFormat="1" ht="15">
      <c r="A25" s="145"/>
      <c r="B25" s="85"/>
      <c r="C25" s="84"/>
      <c r="D25" s="81">
        <v>0</v>
      </c>
      <c r="E25" s="131">
        <f t="shared" si="1"/>
        <v>0</v>
      </c>
      <c r="F25" s="82">
        <v>0</v>
      </c>
      <c r="G25" s="83">
        <v>0</v>
      </c>
      <c r="H25" s="83">
        <v>0</v>
      </c>
      <c r="I25" s="155"/>
      <c r="J25" s="155"/>
      <c r="K25" s="19">
        <f t="shared" si="0"/>
        <v>0</v>
      </c>
    </row>
    <row r="26" spans="1:11" s="1" customFormat="1" ht="15">
      <c r="C26" s="70"/>
      <c r="D26" s="58" t="s">
        <v>2</v>
      </c>
      <c r="E26" s="147">
        <f>SUM(E12:E25)</f>
        <v>0</v>
      </c>
      <c r="F26" s="148">
        <f>SUM(F12:F25)</f>
        <v>0</v>
      </c>
      <c r="G26" s="149">
        <f>SUM(G12:G25)</f>
        <v>0</v>
      </c>
      <c r="H26" s="149">
        <f>SUM(H12:H25)</f>
        <v>0</v>
      </c>
      <c r="I26" s="156"/>
      <c r="J26" s="156"/>
      <c r="K26" s="19">
        <f t="shared" si="0"/>
        <v>0</v>
      </c>
    </row>
    <row r="27" spans="1:11" s="1" customFormat="1" ht="15">
      <c r="C27" s="70"/>
      <c r="D27" s="92"/>
      <c r="E27" s="71"/>
      <c r="F27" s="71"/>
      <c r="G27" s="71"/>
      <c r="H27" s="71"/>
      <c r="I27" s="103"/>
      <c r="J27" s="103"/>
      <c r="K27" s="19">
        <f t="shared" si="0"/>
        <v>0</v>
      </c>
    </row>
    <row r="28" spans="1:11" s="1" customFormat="1" ht="18.75">
      <c r="A28" s="259" t="s">
        <v>71</v>
      </c>
      <c r="B28" s="260"/>
      <c r="C28" s="260"/>
      <c r="D28" s="122"/>
      <c r="E28" s="122"/>
      <c r="F28" s="122"/>
      <c r="G28" s="122"/>
      <c r="H28" s="122"/>
      <c r="I28" s="122"/>
      <c r="J28" s="123"/>
      <c r="K28" s="19"/>
    </row>
    <row r="29" spans="1:11" s="1" customFormat="1" ht="15">
      <c r="A29" s="110" t="s">
        <v>89</v>
      </c>
      <c r="B29" s="110" t="s">
        <v>93</v>
      </c>
      <c r="C29" s="111" t="s">
        <v>13</v>
      </c>
      <c r="D29" s="112" t="s">
        <v>6</v>
      </c>
      <c r="E29" s="159"/>
      <c r="F29" s="160"/>
      <c r="G29" s="238"/>
      <c r="H29" s="253"/>
      <c r="I29" s="253"/>
      <c r="J29" s="254"/>
      <c r="K29" s="19"/>
    </row>
    <row r="30" spans="1:11" s="1" customFormat="1" ht="15">
      <c r="A30" s="150"/>
      <c r="B30" s="88"/>
      <c r="C30" s="84"/>
      <c r="D30" s="81">
        <v>0</v>
      </c>
      <c r="E30" s="146">
        <f>C30*D30</f>
        <v>0</v>
      </c>
      <c r="F30" s="82">
        <v>0</v>
      </c>
      <c r="G30" s="83">
        <v>0</v>
      </c>
      <c r="H30" s="83">
        <v>0</v>
      </c>
      <c r="I30" s="164"/>
      <c r="J30" s="164"/>
      <c r="K30" s="19"/>
    </row>
    <row r="31" spans="1:11" s="1" customFormat="1" ht="15">
      <c r="A31" s="150"/>
      <c r="B31" s="89"/>
      <c r="C31" s="84"/>
      <c r="D31" s="81">
        <v>0</v>
      </c>
      <c r="E31" s="146">
        <f t="shared" ref="E31:E38" si="2">C31*D31</f>
        <v>0</v>
      </c>
      <c r="F31" s="82">
        <v>0</v>
      </c>
      <c r="G31" s="83">
        <v>0</v>
      </c>
      <c r="H31" s="83">
        <v>0</v>
      </c>
      <c r="I31" s="165"/>
      <c r="J31" s="165"/>
      <c r="K31" s="19">
        <f>E30-G30-F30-H30</f>
        <v>0</v>
      </c>
    </row>
    <row r="32" spans="1:11" s="1" customFormat="1" ht="15">
      <c r="A32" s="150"/>
      <c r="B32" s="89"/>
      <c r="C32" s="84"/>
      <c r="D32" s="81">
        <v>0</v>
      </c>
      <c r="E32" s="146">
        <f t="shared" si="2"/>
        <v>0</v>
      </c>
      <c r="F32" s="82">
        <v>0</v>
      </c>
      <c r="G32" s="83">
        <v>0</v>
      </c>
      <c r="H32" s="83">
        <v>0</v>
      </c>
      <c r="I32" s="165"/>
      <c r="J32" s="165"/>
      <c r="K32" s="19">
        <f t="shared" ref="K32:K39" si="3">E31-G31-F31-H31</f>
        <v>0</v>
      </c>
    </row>
    <row r="33" spans="1:11" s="1" customFormat="1" ht="15">
      <c r="A33" s="150"/>
      <c r="B33" s="89"/>
      <c r="C33" s="84"/>
      <c r="D33" s="81">
        <v>0</v>
      </c>
      <c r="E33" s="146">
        <f t="shared" si="2"/>
        <v>0</v>
      </c>
      <c r="F33" s="82">
        <v>0</v>
      </c>
      <c r="G33" s="83">
        <v>0</v>
      </c>
      <c r="H33" s="83">
        <v>0</v>
      </c>
      <c r="I33" s="165"/>
      <c r="J33" s="165"/>
      <c r="K33" s="19">
        <f t="shared" si="3"/>
        <v>0</v>
      </c>
    </row>
    <row r="34" spans="1:11" s="1" customFormat="1" ht="15">
      <c r="A34" s="150"/>
      <c r="B34" s="89"/>
      <c r="C34" s="84"/>
      <c r="D34" s="81">
        <v>0</v>
      </c>
      <c r="E34" s="146">
        <f t="shared" si="2"/>
        <v>0</v>
      </c>
      <c r="F34" s="82">
        <v>0</v>
      </c>
      <c r="G34" s="83">
        <v>0</v>
      </c>
      <c r="H34" s="83">
        <v>0</v>
      </c>
      <c r="I34" s="165"/>
      <c r="J34" s="165"/>
      <c r="K34" s="19">
        <f t="shared" si="3"/>
        <v>0</v>
      </c>
    </row>
    <row r="35" spans="1:11" s="1" customFormat="1" ht="15">
      <c r="A35" s="150"/>
      <c r="B35" s="89"/>
      <c r="C35" s="84"/>
      <c r="D35" s="81">
        <v>0</v>
      </c>
      <c r="E35" s="146">
        <f t="shared" si="2"/>
        <v>0</v>
      </c>
      <c r="F35" s="82">
        <v>0</v>
      </c>
      <c r="G35" s="83">
        <v>0</v>
      </c>
      <c r="H35" s="83">
        <v>0</v>
      </c>
      <c r="I35" s="165"/>
      <c r="J35" s="165"/>
      <c r="K35" s="19">
        <f t="shared" si="3"/>
        <v>0</v>
      </c>
    </row>
    <row r="36" spans="1:11" s="1" customFormat="1" ht="15">
      <c r="A36" s="150"/>
      <c r="B36" s="85"/>
      <c r="C36" s="84"/>
      <c r="D36" s="81">
        <v>0</v>
      </c>
      <c r="E36" s="146">
        <f t="shared" si="2"/>
        <v>0</v>
      </c>
      <c r="F36" s="82">
        <v>0</v>
      </c>
      <c r="G36" s="83">
        <v>0</v>
      </c>
      <c r="H36" s="83">
        <v>0</v>
      </c>
      <c r="I36" s="165"/>
      <c r="J36" s="165"/>
      <c r="K36" s="19">
        <f t="shared" si="3"/>
        <v>0</v>
      </c>
    </row>
    <row r="37" spans="1:11" s="1" customFormat="1" ht="15">
      <c r="A37" s="150"/>
      <c r="B37" s="85"/>
      <c r="C37" s="84"/>
      <c r="D37" s="81">
        <v>0</v>
      </c>
      <c r="E37" s="146">
        <f t="shared" si="2"/>
        <v>0</v>
      </c>
      <c r="F37" s="82">
        <v>0</v>
      </c>
      <c r="G37" s="83">
        <v>0</v>
      </c>
      <c r="H37" s="83">
        <v>0</v>
      </c>
      <c r="I37" s="165"/>
      <c r="J37" s="165"/>
      <c r="K37" s="19">
        <f t="shared" si="3"/>
        <v>0</v>
      </c>
    </row>
    <row r="38" spans="1:11" s="1" customFormat="1" ht="15">
      <c r="A38" s="150"/>
      <c r="B38" s="85"/>
      <c r="C38" s="84"/>
      <c r="D38" s="81">
        <v>0</v>
      </c>
      <c r="E38" s="146">
        <f t="shared" si="2"/>
        <v>0</v>
      </c>
      <c r="F38" s="82">
        <v>0</v>
      </c>
      <c r="G38" s="83">
        <v>0</v>
      </c>
      <c r="H38" s="83">
        <v>0</v>
      </c>
      <c r="I38" s="165"/>
      <c r="J38" s="165"/>
      <c r="K38" s="19">
        <f t="shared" si="3"/>
        <v>0</v>
      </c>
    </row>
    <row r="39" spans="1:11" s="1" customFormat="1">
      <c r="A39" s="94"/>
      <c r="B39" s="14"/>
      <c r="C39" s="49"/>
      <c r="D39" s="56" t="s">
        <v>2</v>
      </c>
      <c r="E39" s="129">
        <f>SUM(E30:E38)</f>
        <v>0</v>
      </c>
      <c r="F39" s="134">
        <f>SUM(F30:F38)</f>
        <v>0</v>
      </c>
      <c r="G39" s="135">
        <f>SUM(G30:G38)</f>
        <v>0</v>
      </c>
      <c r="H39" s="136">
        <f>SUM(H30:H38)</f>
        <v>0</v>
      </c>
      <c r="I39" s="155"/>
      <c r="J39" s="155"/>
      <c r="K39" s="19">
        <f t="shared" si="3"/>
        <v>0</v>
      </c>
    </row>
    <row r="40" spans="1:11" s="1" customFormat="1" ht="15">
      <c r="A40" s="27"/>
      <c r="B40" s="49"/>
      <c r="C40" s="8"/>
      <c r="D40" s="8"/>
      <c r="E40" s="8"/>
      <c r="F40" s="8"/>
      <c r="G40" s="8"/>
      <c r="H40" s="8"/>
      <c r="I40" s="8"/>
      <c r="J40" s="25"/>
      <c r="K40" s="19"/>
    </row>
    <row r="41" spans="1:11" s="21" customFormat="1" thickBot="1">
      <c r="C41" s="3"/>
      <c r="D41" s="99"/>
      <c r="E41" s="100"/>
      <c r="F41" s="100"/>
      <c r="G41" s="101"/>
      <c r="H41" s="102"/>
      <c r="I41" s="102"/>
      <c r="J41" s="102"/>
      <c r="K41" s="19" t="e">
        <f>#REF!-#REF!-#REF!-#REF!</f>
        <v>#REF!</v>
      </c>
    </row>
    <row r="42" spans="1:11" s="21" customFormat="1" thickBot="1">
      <c r="A42" s="251" t="s">
        <v>105</v>
      </c>
      <c r="B42" s="252"/>
      <c r="C42" s="97"/>
      <c r="D42" s="77" t="s">
        <v>4</v>
      </c>
      <c r="E42" s="151">
        <f>E39+E26</f>
        <v>0</v>
      </c>
      <c r="F42" s="132">
        <f>F39+F26</f>
        <v>0</v>
      </c>
      <c r="G42" s="133">
        <f>G39+G26</f>
        <v>0</v>
      </c>
      <c r="H42" s="152">
        <f>H39+H26</f>
        <v>0</v>
      </c>
      <c r="I42" s="98"/>
      <c r="J42" s="98"/>
    </row>
    <row r="43" spans="1:11" s="11" customFormat="1" ht="30.75" thickBot="1">
      <c r="A43" s="80" t="s">
        <v>101</v>
      </c>
      <c r="B43" s="153">
        <f>(F26+G26)*0.3</f>
        <v>0</v>
      </c>
      <c r="C43" s="12"/>
      <c r="D43" s="1"/>
      <c r="E43" s="1"/>
      <c r="F43" s="78" t="s">
        <v>98</v>
      </c>
      <c r="G43" s="137">
        <f>F42+G42</f>
        <v>0</v>
      </c>
      <c r="H43" s="1"/>
      <c r="I43" s="1"/>
      <c r="J43" s="1"/>
      <c r="K43" s="18"/>
    </row>
    <row r="44" spans="1:11" s="1" customFormat="1" ht="19.5" customHeight="1">
      <c r="A44" s="80" t="s">
        <v>9</v>
      </c>
      <c r="B44" s="154">
        <f>B43-F39-G39</f>
        <v>0</v>
      </c>
      <c r="C44" s="2"/>
      <c r="F44" s="11" t="s">
        <v>69</v>
      </c>
      <c r="G44" s="11" t="s">
        <v>70</v>
      </c>
      <c r="K44" s="1" t="s">
        <v>104</v>
      </c>
    </row>
    <row r="45" spans="1:11" s="1" customFormat="1" ht="15">
      <c r="F45" s="166" t="e">
        <f>F42/G43</f>
        <v>#DIV/0!</v>
      </c>
      <c r="G45" s="166" t="e">
        <f>G42/G43</f>
        <v>#DIV/0!</v>
      </c>
      <c r="I45" s="52"/>
      <c r="J45" s="52"/>
    </row>
    <row r="46" spans="1:11" s="1" customFormat="1" ht="15">
      <c r="A46" s="76"/>
      <c r="B46" s="76"/>
      <c r="C46" s="7"/>
      <c r="D46" s="104"/>
      <c r="E46" s="6"/>
      <c r="F46" s="105"/>
      <c r="G46" s="105"/>
      <c r="H46" s="101"/>
      <c r="I46" s="106"/>
      <c r="J46" s="106"/>
    </row>
    <row r="47" spans="1:11" s="1" customFormat="1" ht="15">
      <c r="A47" s="65"/>
      <c r="B47" s="65"/>
      <c r="C47" s="7"/>
      <c r="D47" s="92"/>
      <c r="E47" s="107"/>
      <c r="F47" s="107"/>
      <c r="G47" s="107"/>
      <c r="H47" s="107"/>
      <c r="I47" s="6"/>
      <c r="J47" s="6"/>
      <c r="K47" s="19"/>
    </row>
    <row r="48" spans="1:11" s="1" customFormat="1" ht="15">
      <c r="D48" s="52"/>
      <c r="E48" s="52"/>
      <c r="F48" s="52"/>
      <c r="G48" s="108"/>
      <c r="H48" s="52"/>
      <c r="I48" s="52"/>
      <c r="J48" s="52"/>
      <c r="K48" s="19"/>
    </row>
    <row r="49" spans="1:12" s="1" customFormat="1" ht="15">
      <c r="D49" s="51"/>
      <c r="E49" s="51"/>
      <c r="F49" s="11"/>
      <c r="G49" s="11"/>
      <c r="H49" s="51"/>
      <c r="I49" s="51"/>
      <c r="J49" s="51"/>
      <c r="K49" s="19"/>
    </row>
    <row r="50" spans="1:12" s="1" customFormat="1" ht="15">
      <c r="F50" s="75"/>
      <c r="G50" s="75"/>
      <c r="I50" s="13"/>
      <c r="J50" s="13"/>
      <c r="K50" s="19"/>
    </row>
    <row r="51" spans="1:12" s="1" customFormat="1" ht="15">
      <c r="A51" s="13"/>
      <c r="B51" s="13"/>
      <c r="I51" s="13"/>
      <c r="J51" s="13"/>
      <c r="K51" s="19"/>
    </row>
    <row r="52" spans="1:12" s="1" customFormat="1" ht="15">
      <c r="A52" s="13"/>
      <c r="B52" s="13"/>
      <c r="I52" s="13"/>
      <c r="J52" s="13"/>
      <c r="K52" s="19"/>
    </row>
    <row r="53" spans="1:12" s="1" customFormat="1" ht="15">
      <c r="A53" s="13"/>
      <c r="B53" s="13"/>
      <c r="H53" s="13"/>
      <c r="I53" s="13"/>
      <c r="J53" s="13"/>
      <c r="K53" s="19"/>
    </row>
    <row r="54" spans="1:12" s="1" customFormat="1" ht="15">
      <c r="A54" s="52"/>
      <c r="B54" s="52"/>
      <c r="C54" s="52"/>
      <c r="H54" s="13"/>
      <c r="I54" s="13"/>
      <c r="J54" s="13"/>
      <c r="K54" s="19"/>
    </row>
    <row r="55" spans="1:12" s="1" customFormat="1" ht="45" customHeight="1">
      <c r="A55" s="51"/>
      <c r="B55" s="51"/>
      <c r="C55" s="51"/>
      <c r="H55" s="13"/>
      <c r="I55" s="13"/>
      <c r="J55" s="13"/>
    </row>
    <row r="56" spans="1:12" s="1" customFormat="1" ht="15.75" customHeight="1">
      <c r="A56" s="52"/>
      <c r="B56" s="52"/>
      <c r="H56" s="13"/>
      <c r="I56" s="13"/>
      <c r="J56" s="13"/>
      <c r="K56" s="5"/>
      <c r="L56" s="5"/>
    </row>
    <row r="57" spans="1:12" s="1" customFormat="1" ht="15">
      <c r="A57" s="52"/>
      <c r="B57" s="52"/>
      <c r="H57" s="13"/>
      <c r="I57" s="13"/>
      <c r="J57" s="13"/>
    </row>
    <row r="58" spans="1:12" s="1" customFormat="1" ht="15">
      <c r="A58" s="52"/>
      <c r="B58" s="52"/>
      <c r="H58" s="13"/>
      <c r="I58" s="13"/>
      <c r="J58" s="13"/>
    </row>
    <row r="59" spans="1:12" s="1" customFormat="1" ht="15">
      <c r="A59" s="52"/>
      <c r="B59" s="52"/>
      <c r="H59" s="13"/>
      <c r="I59" s="13"/>
      <c r="J59" s="13"/>
    </row>
    <row r="60" spans="1:12" s="1" customFormat="1" ht="15">
      <c r="A60" s="52"/>
      <c r="B60" s="52"/>
      <c r="H60" s="13"/>
      <c r="I60" s="13"/>
      <c r="J60" s="13"/>
    </row>
    <row r="61" spans="1:12" s="1" customFormat="1" ht="15">
      <c r="A61" s="52"/>
      <c r="B61" s="52"/>
      <c r="H61" s="13"/>
      <c r="I61" s="13"/>
      <c r="J61" s="13"/>
    </row>
    <row r="62" spans="1:12" s="1" customFormat="1" ht="15">
      <c r="A62" s="52"/>
      <c r="B62" s="52"/>
      <c r="H62" s="13"/>
      <c r="I62" s="13"/>
      <c r="J62" s="13"/>
    </row>
    <row r="63" spans="1:12" s="1" customFormat="1" ht="15">
      <c r="A63" s="52"/>
      <c r="B63" s="52"/>
      <c r="H63" s="13"/>
      <c r="I63" s="13"/>
      <c r="J63" s="13"/>
    </row>
    <row r="64" spans="1:12" s="1" customFormat="1" ht="15">
      <c r="A64" s="52"/>
      <c r="B64" s="52"/>
      <c r="H64" s="13"/>
      <c r="I64" s="13"/>
      <c r="J64" s="13"/>
    </row>
    <row r="65" spans="1:10" s="1" customFormat="1" ht="15">
      <c r="A65" s="52"/>
      <c r="B65" s="52"/>
      <c r="H65" s="13"/>
      <c r="I65" s="13"/>
      <c r="J65" s="13"/>
    </row>
    <row r="66" spans="1:10" s="1" customFormat="1" ht="15">
      <c r="A66" s="52"/>
      <c r="B66" s="52"/>
      <c r="H66" s="13"/>
      <c r="I66" s="13"/>
      <c r="J66" s="13"/>
    </row>
    <row r="67" spans="1:10" s="1" customFormat="1" ht="15">
      <c r="A67" s="52"/>
      <c r="B67" s="52"/>
      <c r="H67" s="13"/>
      <c r="I67" s="13"/>
      <c r="J67" s="13"/>
    </row>
    <row r="68" spans="1:10" s="1" customFormat="1" ht="15">
      <c r="A68" s="52"/>
      <c r="B68" s="52"/>
      <c r="H68" s="13"/>
      <c r="I68" s="13"/>
      <c r="J68" s="13"/>
    </row>
    <row r="69" spans="1:10" s="1" customFormat="1" ht="15">
      <c r="A69" s="52"/>
      <c r="B69" s="52"/>
      <c r="H69" s="13"/>
      <c r="I69" s="13"/>
      <c r="J69" s="13"/>
    </row>
    <row r="70" spans="1:10" s="1" customFormat="1" ht="15">
      <c r="H70" s="13"/>
      <c r="I70" s="13"/>
      <c r="J70" s="13"/>
    </row>
    <row r="71" spans="1:10" s="1" customFormat="1" ht="15">
      <c r="H71" s="13"/>
      <c r="I71" s="13"/>
      <c r="J71" s="13"/>
    </row>
    <row r="72" spans="1:10" s="1" customFormat="1" ht="15">
      <c r="H72" s="13"/>
      <c r="I72" s="13"/>
      <c r="J72" s="13"/>
    </row>
    <row r="73" spans="1:10" s="1" customFormat="1" ht="15">
      <c r="A73" s="52"/>
      <c r="B73" s="52"/>
      <c r="H73" s="13"/>
      <c r="I73" s="13"/>
      <c r="J73" s="13"/>
    </row>
    <row r="74" spans="1:10" s="1" customFormat="1" ht="15">
      <c r="A74" s="52"/>
      <c r="B74" s="52"/>
      <c r="H74" s="13"/>
      <c r="I74" s="13"/>
      <c r="J74" s="13"/>
    </row>
    <row r="75" spans="1:10" s="1" customFormat="1" ht="15">
      <c r="A75" s="52"/>
      <c r="B75" s="52"/>
      <c r="H75" s="13"/>
      <c r="I75" s="13"/>
      <c r="J75" s="13"/>
    </row>
    <row r="76" spans="1:10" s="1" customFormat="1" ht="15">
      <c r="A76" s="52"/>
      <c r="B76" s="52"/>
      <c r="H76" s="13"/>
      <c r="I76" s="13"/>
      <c r="J76" s="13"/>
    </row>
    <row r="77" spans="1:10" s="1" customFormat="1" ht="15">
      <c r="A77" s="52"/>
      <c r="B77" s="52"/>
      <c r="H77" s="13"/>
      <c r="I77" s="13"/>
      <c r="J77" s="13"/>
    </row>
    <row r="78" spans="1:10" s="1" customFormat="1" ht="15">
      <c r="A78" s="52"/>
      <c r="B78" s="52"/>
      <c r="H78" s="13"/>
      <c r="I78" s="13"/>
      <c r="J78" s="13"/>
    </row>
    <row r="79" spans="1:10" s="1" customFormat="1" ht="15">
      <c r="A79" s="52"/>
      <c r="B79" s="52"/>
      <c r="H79" s="13"/>
      <c r="I79" s="13"/>
      <c r="J79" s="13"/>
    </row>
    <row r="80" spans="1:10" s="1" customFormat="1" ht="15">
      <c r="A80" s="52"/>
      <c r="B80" s="52"/>
      <c r="H80" s="13"/>
      <c r="I80" s="13"/>
      <c r="J80" s="13"/>
    </row>
    <row r="81" spans="1:10" s="1" customFormat="1" ht="15">
      <c r="A81" s="52"/>
      <c r="B81" s="52"/>
      <c r="H81" s="13"/>
      <c r="I81" s="13"/>
      <c r="J81" s="13"/>
    </row>
    <row r="82" spans="1:10" s="1" customFormat="1" ht="15">
      <c r="A82" s="52"/>
      <c r="B82" s="52"/>
      <c r="H82" s="13"/>
      <c r="I82" s="13"/>
      <c r="J82" s="13"/>
    </row>
    <row r="83" spans="1:10" s="1" customFormat="1" ht="15">
      <c r="A83" s="52"/>
      <c r="B83" s="52"/>
      <c r="H83" s="13"/>
      <c r="I83" s="13"/>
      <c r="J83" s="13"/>
    </row>
    <row r="84" spans="1:10" s="1" customFormat="1" ht="15">
      <c r="A84" s="52"/>
      <c r="B84" s="52"/>
      <c r="H84" s="13"/>
      <c r="I84" s="13"/>
      <c r="J84" s="13"/>
    </row>
    <row r="85" spans="1:10" s="1" customFormat="1" ht="15">
      <c r="A85" s="52"/>
      <c r="B85" s="52"/>
      <c r="H85" s="13"/>
      <c r="I85" s="13"/>
      <c r="J85" s="13"/>
    </row>
    <row r="86" spans="1:10" s="1" customFormat="1" ht="15">
      <c r="A86" s="52"/>
      <c r="B86" s="52"/>
      <c r="H86" s="13"/>
      <c r="I86" s="13"/>
      <c r="J86" s="13"/>
    </row>
    <row r="87" spans="1:10" s="1" customFormat="1" ht="15">
      <c r="A87" s="52"/>
      <c r="B87" s="52"/>
      <c r="H87" s="13"/>
      <c r="I87" s="13"/>
      <c r="J87" s="13"/>
    </row>
    <row r="88" spans="1:10" s="1" customFormat="1" ht="15">
      <c r="A88" s="52"/>
      <c r="B88" s="52"/>
      <c r="H88" s="13"/>
      <c r="I88" s="13"/>
      <c r="J88" s="13"/>
    </row>
    <row r="89" spans="1:10" s="1" customFormat="1" ht="15">
      <c r="A89" s="52"/>
      <c r="B89" s="52"/>
      <c r="H89" s="13"/>
      <c r="I89" s="13"/>
      <c r="J89" s="13"/>
    </row>
    <row r="90" spans="1:10" s="1" customFormat="1" ht="15">
      <c r="A90" s="52"/>
      <c r="B90" s="52"/>
      <c r="H90" s="13"/>
      <c r="I90" s="13"/>
      <c r="J90" s="13"/>
    </row>
    <row r="91" spans="1:10" s="1" customFormat="1" ht="15">
      <c r="A91" s="52"/>
      <c r="B91" s="52"/>
      <c r="H91" s="13"/>
      <c r="I91" s="13"/>
      <c r="J91" s="13"/>
    </row>
    <row r="92" spans="1:10" s="1" customFormat="1" ht="15">
      <c r="A92" s="52"/>
      <c r="B92" s="52"/>
      <c r="H92" s="13"/>
      <c r="I92" s="13"/>
      <c r="J92" s="13"/>
    </row>
    <row r="93" spans="1:10" s="1" customFormat="1" ht="15">
      <c r="A93" s="52"/>
      <c r="B93" s="52"/>
      <c r="H93" s="13"/>
      <c r="I93" s="13"/>
      <c r="J93" s="13"/>
    </row>
    <row r="94" spans="1:10" s="1" customFormat="1" ht="15">
      <c r="A94" s="52"/>
      <c r="B94" s="52"/>
      <c r="H94" s="13"/>
      <c r="I94" s="13"/>
      <c r="J94" s="13"/>
    </row>
    <row r="95" spans="1:10" s="1" customFormat="1" ht="15">
      <c r="A95" s="52"/>
      <c r="B95" s="52"/>
      <c r="H95" s="13"/>
      <c r="I95" s="13"/>
      <c r="J95" s="13"/>
    </row>
    <row r="96" spans="1:10" s="1" customFormat="1" ht="15">
      <c r="A96" s="52"/>
      <c r="B96" s="52"/>
      <c r="H96" s="13"/>
      <c r="I96" s="13"/>
      <c r="J96" s="13"/>
    </row>
    <row r="97" spans="1:10" s="1" customFormat="1" ht="15">
      <c r="A97" s="52"/>
      <c r="B97" s="52"/>
      <c r="H97" s="13"/>
      <c r="I97" s="13"/>
      <c r="J97" s="13"/>
    </row>
    <row r="98" spans="1:10" s="1" customFormat="1" ht="15">
      <c r="A98" s="52"/>
      <c r="B98" s="52"/>
      <c r="H98" s="13"/>
      <c r="I98" s="13"/>
      <c r="J98" s="13"/>
    </row>
    <row r="99" spans="1:10" s="1" customFormat="1" ht="15">
      <c r="A99" s="52"/>
      <c r="B99" s="52"/>
      <c r="H99" s="13"/>
      <c r="I99" s="13"/>
      <c r="J99" s="13"/>
    </row>
    <row r="100" spans="1:10" s="1" customFormat="1" ht="15">
      <c r="A100" s="52"/>
      <c r="B100" s="52"/>
      <c r="H100" s="13"/>
      <c r="I100" s="13"/>
      <c r="J100" s="13"/>
    </row>
    <row r="101" spans="1:10" s="1" customFormat="1" ht="15">
      <c r="A101" s="52"/>
      <c r="B101" s="52"/>
      <c r="H101" s="13"/>
      <c r="I101" s="13"/>
      <c r="J101" s="13"/>
    </row>
    <row r="102" spans="1:10" s="1" customFormat="1" ht="15">
      <c r="A102" s="52"/>
      <c r="B102" s="52"/>
      <c r="H102" s="13"/>
      <c r="I102" s="13"/>
      <c r="J102" s="13"/>
    </row>
    <row r="103" spans="1:10" s="1" customFormat="1" ht="15">
      <c r="A103" s="52"/>
      <c r="B103" s="52"/>
      <c r="H103" s="13"/>
      <c r="I103" s="13"/>
      <c r="J103" s="13"/>
    </row>
    <row r="104" spans="1:10" s="1" customFormat="1" ht="15">
      <c r="A104" s="52"/>
      <c r="B104" s="52"/>
      <c r="H104" s="13"/>
      <c r="I104" s="13"/>
      <c r="J104" s="13"/>
    </row>
    <row r="105" spans="1:10" s="1" customFormat="1" ht="15">
      <c r="A105" s="52"/>
      <c r="B105" s="52"/>
      <c r="H105" s="13"/>
      <c r="I105" s="13"/>
      <c r="J105" s="13"/>
    </row>
    <row r="106" spans="1:10" s="1" customFormat="1" ht="15">
      <c r="A106" s="52"/>
      <c r="B106" s="52"/>
      <c r="H106" s="13"/>
      <c r="I106" s="13"/>
      <c r="J106" s="13"/>
    </row>
    <row r="107" spans="1:10" s="1" customFormat="1" ht="15">
      <c r="A107" s="52"/>
      <c r="B107" s="52"/>
      <c r="H107" s="13"/>
      <c r="I107" s="13"/>
      <c r="J107" s="13"/>
    </row>
    <row r="108" spans="1:10" s="1" customFormat="1" ht="15">
      <c r="A108" s="52"/>
      <c r="B108" s="52"/>
      <c r="H108" s="13"/>
      <c r="I108" s="13"/>
      <c r="J108" s="13"/>
    </row>
    <row r="109" spans="1:10" s="1" customFormat="1" ht="15">
      <c r="A109" s="52"/>
      <c r="B109" s="52"/>
      <c r="H109" s="13"/>
      <c r="I109" s="13"/>
      <c r="J109" s="13"/>
    </row>
    <row r="110" spans="1:10" s="1" customFormat="1" ht="15">
      <c r="A110" s="52"/>
      <c r="B110" s="52"/>
      <c r="H110" s="13"/>
      <c r="I110" s="13"/>
      <c r="J110" s="13"/>
    </row>
    <row r="111" spans="1:10" s="1" customFormat="1" ht="15">
      <c r="A111" s="52"/>
      <c r="B111" s="52"/>
      <c r="H111" s="13"/>
      <c r="I111" s="13"/>
      <c r="J111" s="13"/>
    </row>
    <row r="112" spans="1:10" s="1" customFormat="1" ht="15">
      <c r="A112" s="52"/>
      <c r="B112" s="52"/>
      <c r="H112" s="13"/>
      <c r="I112" s="13"/>
      <c r="J112" s="13"/>
    </row>
    <row r="113" spans="1:10" s="1" customFormat="1" ht="15">
      <c r="A113" s="52"/>
      <c r="B113" s="52"/>
      <c r="H113" s="13"/>
      <c r="I113" s="13"/>
      <c r="J113" s="13"/>
    </row>
    <row r="114" spans="1:10" s="1" customFormat="1" ht="15">
      <c r="A114" s="52"/>
      <c r="B114" s="52"/>
      <c r="H114" s="13"/>
      <c r="I114" s="13"/>
      <c r="J114" s="13"/>
    </row>
    <row r="115" spans="1:10" s="1" customFormat="1" ht="15">
      <c r="A115" s="52"/>
      <c r="B115" s="52"/>
      <c r="H115" s="13"/>
      <c r="I115" s="13"/>
      <c r="J115" s="13"/>
    </row>
    <row r="116" spans="1:10" s="1" customFormat="1" ht="15">
      <c r="A116" s="52"/>
      <c r="B116" s="52"/>
      <c r="H116" s="13"/>
      <c r="I116" s="13"/>
      <c r="J116" s="13"/>
    </row>
    <row r="117" spans="1:10" s="1" customFormat="1" ht="15">
      <c r="A117" s="52"/>
      <c r="B117" s="52"/>
      <c r="H117" s="13"/>
      <c r="I117" s="13"/>
      <c r="J117" s="13"/>
    </row>
    <row r="118" spans="1:10" s="1" customFormat="1" ht="15">
      <c r="A118" s="52"/>
      <c r="B118" s="52"/>
      <c r="H118" s="13"/>
      <c r="I118" s="13"/>
      <c r="J118" s="13"/>
    </row>
    <row r="119" spans="1:10" s="1" customFormat="1" ht="15">
      <c r="A119" s="52"/>
      <c r="B119" s="52"/>
      <c r="H119" s="13"/>
      <c r="I119" s="13"/>
      <c r="J119" s="13"/>
    </row>
    <row r="120" spans="1:10" s="1" customFormat="1" ht="15">
      <c r="A120" s="52"/>
      <c r="B120" s="52"/>
      <c r="H120" s="13"/>
      <c r="I120" s="13"/>
      <c r="J120" s="13"/>
    </row>
    <row r="121" spans="1:10" s="1" customFormat="1" ht="15">
      <c r="A121" s="52"/>
      <c r="B121" s="52"/>
      <c r="H121" s="13"/>
      <c r="I121" s="13"/>
      <c r="J121" s="13"/>
    </row>
    <row r="122" spans="1:10" s="1" customFormat="1" ht="15">
      <c r="A122" s="52"/>
      <c r="B122" s="52"/>
      <c r="H122" s="13"/>
      <c r="I122" s="13"/>
      <c r="J122" s="13"/>
    </row>
    <row r="123" spans="1:10" s="1" customFormat="1" ht="15">
      <c r="A123" s="52"/>
      <c r="B123" s="52"/>
      <c r="H123" s="13"/>
      <c r="I123" s="13"/>
      <c r="J123" s="13"/>
    </row>
    <row r="124" spans="1:10" s="1" customFormat="1">
      <c r="A124" s="52"/>
      <c r="B124" s="52"/>
      <c r="D124" s="14"/>
      <c r="E124" s="14"/>
      <c r="F124" s="14"/>
      <c r="G124" s="14"/>
      <c r="H124" s="15"/>
      <c r="I124" s="15"/>
      <c r="J124" s="15"/>
    </row>
    <row r="125" spans="1:10" s="1" customFormat="1">
      <c r="A125" s="52"/>
      <c r="B125" s="52"/>
      <c r="D125" s="14"/>
      <c r="E125" s="14"/>
      <c r="F125" s="14"/>
      <c r="G125" s="14"/>
      <c r="H125" s="15"/>
      <c r="I125" s="15"/>
      <c r="J125" s="15"/>
    </row>
    <row r="126" spans="1:10" s="1" customFormat="1">
      <c r="A126" s="52"/>
      <c r="B126" s="52"/>
      <c r="D126" s="14"/>
      <c r="E126" s="14"/>
      <c r="F126" s="14"/>
      <c r="G126" s="14"/>
      <c r="H126" s="15"/>
      <c r="I126" s="15"/>
      <c r="J126" s="15"/>
    </row>
    <row r="127" spans="1:10" s="1" customFormat="1">
      <c r="A127" s="52"/>
      <c r="B127" s="52"/>
      <c r="D127" s="14"/>
      <c r="E127" s="14"/>
      <c r="F127" s="14"/>
      <c r="G127" s="14"/>
      <c r="H127" s="15"/>
      <c r="I127" s="15"/>
      <c r="J127" s="15"/>
    </row>
    <row r="128" spans="1:10" s="1" customFormat="1">
      <c r="A128" s="52"/>
      <c r="B128" s="52"/>
      <c r="D128" s="14"/>
      <c r="E128" s="14"/>
      <c r="F128" s="14"/>
      <c r="G128" s="14"/>
      <c r="H128" s="15"/>
      <c r="I128" s="15"/>
      <c r="J128" s="15"/>
    </row>
    <row r="129" spans="1:10" s="1" customFormat="1">
      <c r="A129" s="52"/>
      <c r="B129" s="52"/>
      <c r="D129" s="14"/>
      <c r="E129" s="14"/>
      <c r="F129" s="14"/>
      <c r="G129" s="14"/>
      <c r="H129" s="15"/>
      <c r="I129" s="15"/>
      <c r="J129" s="15"/>
    </row>
    <row r="130" spans="1:10" s="1" customFormat="1">
      <c r="A130" s="55"/>
      <c r="B130" s="55"/>
      <c r="C130" s="14"/>
      <c r="D130" s="14"/>
      <c r="E130" s="14"/>
      <c r="F130" s="14"/>
      <c r="G130" s="14"/>
      <c r="H130" s="15"/>
      <c r="I130" s="15"/>
      <c r="J130" s="15"/>
    </row>
  </sheetData>
  <sheetProtection formatColumns="0" formatRows="0" insertRows="0" deleteRows="0"/>
  <sortState ref="A13:A22">
    <sortCondition ref="A13:A22"/>
  </sortState>
  <mergeCells count="11">
    <mergeCell ref="A42:B42"/>
    <mergeCell ref="G11:J11"/>
    <mergeCell ref="G29:J29"/>
    <mergeCell ref="G7:J7"/>
    <mergeCell ref="A10:D10"/>
    <mergeCell ref="A28:C28"/>
    <mergeCell ref="K8:K9"/>
    <mergeCell ref="G8:J8"/>
    <mergeCell ref="B1:E1"/>
    <mergeCell ref="B2:E2"/>
    <mergeCell ref="B3:E3"/>
  </mergeCells>
  <dataValidations count="2">
    <dataValidation type="list" allowBlank="1" showInputMessage="1" showErrorMessage="1" sqref="A12:A25">
      <formula1>choose_category</formula1>
    </dataValidation>
    <dataValidation type="list" allowBlank="1" showInputMessage="1" showErrorMessage="1" sqref="A30:A38">
      <formula1>ae_choices</formula1>
    </dataValidation>
  </dataValidations>
  <printOptions horizontalCentered="1"/>
  <pageMargins left="0.25" right="0.25" top="0.25" bottom="0.5" header="0.3" footer="0.3"/>
  <pageSetup scale="93" orientation="landscape" r:id="rId1"/>
  <headerFooter>
    <oddFooter>&amp;LLower Columbia Habitat Project Application Detailed Cost Estimate&amp;R2/1/2013</oddFooter>
  </headerFooter>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G94"/>
  <sheetViews>
    <sheetView showGridLines="0" workbookViewId="0">
      <selection activeCell="N21" sqref="N21"/>
    </sheetView>
  </sheetViews>
  <sheetFormatPr defaultRowHeight="15.75"/>
  <cols>
    <col min="1" max="1" width="23.28515625" style="14" customWidth="1"/>
    <col min="2" max="2" width="0.5703125" style="14" customWidth="1"/>
    <col min="3" max="6" width="16.7109375" style="14" customWidth="1"/>
    <col min="7" max="7" width="10.85546875" style="14" customWidth="1"/>
  </cols>
  <sheetData>
    <row r="1" spans="1:7" ht="23.25">
      <c r="A1" s="167" t="s">
        <v>27</v>
      </c>
      <c r="B1" s="167"/>
      <c r="C1" s="167"/>
      <c r="D1" s="167"/>
      <c r="E1" s="167"/>
      <c r="F1" s="167"/>
      <c r="G1" s="167"/>
    </row>
    <row r="2" spans="1:7" ht="15">
      <c r="A2" s="168" t="s">
        <v>28</v>
      </c>
      <c r="B2" s="168"/>
      <c r="C2" s="168"/>
      <c r="D2" s="168"/>
      <c r="E2" s="169"/>
      <c r="F2" s="169"/>
      <c r="G2" s="170"/>
    </row>
    <row r="3" spans="1:7" ht="15">
      <c r="A3" s="169"/>
      <c r="B3" s="171"/>
      <c r="C3" s="171"/>
      <c r="D3" s="171"/>
      <c r="E3" s="169"/>
      <c r="F3" s="169"/>
      <c r="G3" s="170"/>
    </row>
    <row r="4" spans="1:7" ht="15">
      <c r="A4" s="172" t="s">
        <v>31</v>
      </c>
      <c r="B4" s="262" t="str">
        <f>Instructions!$C$23</f>
        <v>George Davis Creek Fish Passage Project - E Lake Sammamish Parkway</v>
      </c>
      <c r="C4" s="262"/>
      <c r="D4" s="262"/>
      <c r="E4" s="262"/>
      <c r="F4" s="262"/>
      <c r="G4" s="262"/>
    </row>
    <row r="5" spans="1:7">
      <c r="A5" s="173" t="s">
        <v>110</v>
      </c>
      <c r="B5" s="262" t="str">
        <f>Instructions!$C$24</f>
        <v>N/A</v>
      </c>
      <c r="C5" s="262"/>
      <c r="D5" s="262"/>
      <c r="E5" s="262"/>
      <c r="F5" s="262"/>
      <c r="G5" s="262"/>
    </row>
    <row r="6" spans="1:7" ht="15">
      <c r="A6" s="172" t="s">
        <v>44</v>
      </c>
      <c r="B6" s="262" t="str">
        <f>Instructions!$C$25</f>
        <v>City of Sammamish</v>
      </c>
      <c r="C6" s="262"/>
      <c r="D6" s="262"/>
      <c r="E6" s="262"/>
      <c r="F6" s="262"/>
      <c r="G6" s="262"/>
    </row>
    <row r="7" spans="1:7" ht="15">
      <c r="A7" s="169"/>
      <c r="B7" s="171"/>
      <c r="C7" s="171"/>
      <c r="D7" s="171"/>
      <c r="E7" s="169"/>
      <c r="F7" s="169"/>
      <c r="G7" s="170"/>
    </row>
    <row r="8" spans="1:7" ht="39.75" customHeight="1">
      <c r="A8" s="174" t="s">
        <v>0</v>
      </c>
      <c r="B8" s="170"/>
      <c r="C8" s="175" t="s">
        <v>26</v>
      </c>
      <c r="D8" s="176" t="s">
        <v>10</v>
      </c>
      <c r="E8" s="177" t="s">
        <v>107</v>
      </c>
      <c r="F8" s="175" t="s">
        <v>68</v>
      </c>
      <c r="G8" s="261" t="s">
        <v>7</v>
      </c>
    </row>
    <row r="9" spans="1:7" ht="15">
      <c r="A9" s="170"/>
      <c r="B9" s="178"/>
      <c r="C9" s="179" t="s">
        <v>8</v>
      </c>
      <c r="D9" s="179" t="s">
        <v>1</v>
      </c>
      <c r="E9" s="180" t="s">
        <v>1</v>
      </c>
      <c r="F9" s="179" t="s">
        <v>1</v>
      </c>
      <c r="G9" s="261"/>
    </row>
    <row r="10" spans="1:7">
      <c r="A10" s="187"/>
      <c r="B10" s="186"/>
      <c r="C10" s="188"/>
      <c r="D10" s="188"/>
      <c r="E10" s="189"/>
      <c r="F10" s="188"/>
      <c r="G10" s="185"/>
    </row>
    <row r="11" spans="1:7">
      <c r="A11" s="181" t="s">
        <v>29</v>
      </c>
      <c r="B11" s="182"/>
      <c r="C11" s="190"/>
      <c r="D11" s="190"/>
      <c r="E11" s="191"/>
      <c r="F11" s="190"/>
      <c r="G11" s="185"/>
    </row>
    <row r="12" spans="1:7" ht="15">
      <c r="A12" s="183" t="s">
        <v>106</v>
      </c>
      <c r="B12" s="182"/>
      <c r="C12" s="130">
        <f>Design!E36</f>
        <v>353500</v>
      </c>
      <c r="D12" s="130">
        <f>Design!F36</f>
        <v>300500</v>
      </c>
      <c r="E12" s="130">
        <f>Design!G36</f>
        <v>53000</v>
      </c>
      <c r="F12" s="130">
        <f>Design!H36</f>
        <v>0</v>
      </c>
      <c r="G12" s="185"/>
    </row>
    <row r="13" spans="1:7">
      <c r="A13" s="186" t="s">
        <v>2</v>
      </c>
      <c r="B13" s="187"/>
      <c r="C13" s="130">
        <f>C12</f>
        <v>353500</v>
      </c>
      <c r="D13" s="130">
        <f>D12</f>
        <v>300500</v>
      </c>
      <c r="E13" s="130">
        <f>E12</f>
        <v>53000</v>
      </c>
      <c r="F13" s="130">
        <f>F12</f>
        <v>0</v>
      </c>
      <c r="G13" s="185">
        <f t="shared" ref="G13:G18" si="0">C13-E13-D13-F13</f>
        <v>0</v>
      </c>
    </row>
    <row r="14" spans="1:7" ht="15">
      <c r="A14" s="170"/>
      <c r="B14" s="186"/>
      <c r="C14" s="190"/>
      <c r="D14" s="190"/>
      <c r="E14" s="191"/>
      <c r="F14" s="190"/>
      <c r="G14" s="185"/>
    </row>
    <row r="15" spans="1:7">
      <c r="A15" s="181" t="s">
        <v>30</v>
      </c>
      <c r="B15" s="186"/>
      <c r="C15" s="188" t="s">
        <v>0</v>
      </c>
      <c r="D15" s="188" t="s">
        <v>0</v>
      </c>
      <c r="E15" s="189" t="s">
        <v>0</v>
      </c>
      <c r="F15" s="188"/>
      <c r="G15" s="185"/>
    </row>
    <row r="16" spans="1:7" ht="15">
      <c r="A16" s="183" t="s">
        <v>3</v>
      </c>
      <c r="B16" s="182"/>
      <c r="C16" s="130">
        <f>Restoration!E26</f>
        <v>0</v>
      </c>
      <c r="D16" s="130">
        <f>Restoration!F26</f>
        <v>0</v>
      </c>
      <c r="E16" s="184">
        <f>Restoration!G26</f>
        <v>0</v>
      </c>
      <c r="F16" s="130">
        <f>Restoration!H26</f>
        <v>0</v>
      </c>
      <c r="G16" s="185">
        <f t="shared" si="0"/>
        <v>0</v>
      </c>
    </row>
    <row r="17" spans="1:7" ht="15">
      <c r="A17" s="192" t="s">
        <v>99</v>
      </c>
      <c r="B17" s="182"/>
      <c r="C17" s="130">
        <f>Restoration!E39</f>
        <v>0</v>
      </c>
      <c r="D17" s="130">
        <f>Restoration!F39</f>
        <v>0</v>
      </c>
      <c r="E17" s="130">
        <f>Restoration!G39</f>
        <v>0</v>
      </c>
      <c r="F17" s="130">
        <f>Restoration!H39</f>
        <v>0</v>
      </c>
      <c r="G17" s="185">
        <f t="shared" si="0"/>
        <v>0</v>
      </c>
    </row>
    <row r="18" spans="1:7">
      <c r="A18" s="186" t="s">
        <v>2</v>
      </c>
      <c r="B18" s="187"/>
      <c r="C18" s="193">
        <f>SUM(C16:C17)</f>
        <v>0</v>
      </c>
      <c r="D18" s="193">
        <f>SUM(D16:D17)</f>
        <v>0</v>
      </c>
      <c r="E18" s="193">
        <f>SUM(E16:E17)</f>
        <v>0</v>
      </c>
      <c r="F18" s="193">
        <f>SUM(F16:F17)</f>
        <v>0</v>
      </c>
      <c r="G18" s="185">
        <f t="shared" si="0"/>
        <v>0</v>
      </c>
    </row>
    <row r="19" spans="1:7" thickBot="1">
      <c r="A19" s="186"/>
      <c r="B19" s="186"/>
      <c r="C19" s="188"/>
      <c r="D19" s="188"/>
      <c r="E19" s="188"/>
      <c r="F19" s="188"/>
      <c r="G19" s="185"/>
    </row>
    <row r="20" spans="1:7" ht="16.5" thickBot="1">
      <c r="A20" s="194" t="s">
        <v>11</v>
      </c>
      <c r="B20" s="187"/>
      <c r="C20" s="195">
        <f>C13+C18</f>
        <v>353500</v>
      </c>
      <c r="D20" s="195">
        <f>D13+D18</f>
        <v>300500</v>
      </c>
      <c r="E20" s="195">
        <f>E13+E18</f>
        <v>53000</v>
      </c>
      <c r="F20" s="196">
        <f>F13+F18</f>
        <v>0</v>
      </c>
      <c r="G20" s="185">
        <f>C20-E20-D20-F20</f>
        <v>0</v>
      </c>
    </row>
    <row r="21" spans="1:7" thickBot="1">
      <c r="A21" s="183"/>
      <c r="B21" s="197"/>
      <c r="C21" s="198"/>
      <c r="D21" s="198"/>
      <c r="E21" s="198"/>
      <c r="F21" s="198"/>
      <c r="G21" s="198"/>
    </row>
    <row r="22" spans="1:7" thickBot="1">
      <c r="A22" s="183"/>
      <c r="B22" s="170"/>
      <c r="C22" s="263" t="s">
        <v>100</v>
      </c>
      <c r="D22" s="264"/>
      <c r="E22" s="199">
        <f>D20+E20</f>
        <v>353500</v>
      </c>
      <c r="F22" s="170"/>
      <c r="G22" s="170"/>
    </row>
    <row r="23" spans="1:7">
      <c r="E23" s="1"/>
      <c r="F23" s="1"/>
      <c r="G23" s="1"/>
    </row>
    <row r="24" spans="1:7">
      <c r="B24" s="1"/>
      <c r="C24" s="1"/>
      <c r="D24" s="1"/>
      <c r="E24" s="1"/>
      <c r="F24" s="1"/>
      <c r="G24" s="1"/>
    </row>
    <row r="25" spans="1:7">
      <c r="B25" s="1"/>
      <c r="C25" s="1"/>
      <c r="D25" s="1"/>
      <c r="E25" s="1"/>
      <c r="F25" s="1"/>
      <c r="G25" s="1"/>
    </row>
    <row r="26" spans="1:7">
      <c r="B26" s="1"/>
      <c r="C26" s="1"/>
      <c r="D26" s="1"/>
      <c r="E26" s="1"/>
      <c r="F26" s="1"/>
      <c r="G26" s="1"/>
    </row>
    <row r="27" spans="1:7">
      <c r="B27" s="1"/>
      <c r="C27" s="1"/>
      <c r="D27" s="1"/>
      <c r="E27" s="1"/>
      <c r="F27" s="1"/>
      <c r="G27" s="1"/>
    </row>
    <row r="28" spans="1:7" ht="15">
      <c r="A28" s="2"/>
      <c r="B28" s="1"/>
      <c r="C28" s="1"/>
      <c r="D28" s="1"/>
      <c r="E28" s="1"/>
      <c r="F28" s="1"/>
      <c r="G28" s="1"/>
    </row>
    <row r="29" spans="1:7" ht="15">
      <c r="A29" s="1"/>
      <c r="B29" s="1"/>
      <c r="C29" s="1"/>
      <c r="D29" s="1"/>
      <c r="E29" s="1"/>
      <c r="F29" s="1"/>
      <c r="G29" s="1"/>
    </row>
    <row r="30" spans="1:7" ht="15">
      <c r="A30" s="1"/>
      <c r="B30" s="1"/>
      <c r="C30" s="1"/>
      <c r="D30" s="1"/>
      <c r="E30" s="1"/>
      <c r="F30" s="1"/>
      <c r="G30" s="1"/>
    </row>
    <row r="31" spans="1:7" ht="15">
      <c r="A31" s="4"/>
      <c r="B31" s="1"/>
      <c r="C31" s="1"/>
      <c r="D31" s="1"/>
      <c r="E31" s="1"/>
      <c r="F31" s="1"/>
      <c r="G31" s="1"/>
    </row>
    <row r="32" spans="1:7">
      <c r="B32" s="1"/>
      <c r="C32" s="1"/>
      <c r="D32" s="1"/>
      <c r="E32" s="1"/>
      <c r="F32" s="1"/>
      <c r="G32" s="1"/>
    </row>
    <row r="33" spans="1:7" ht="15">
      <c r="A33" s="1"/>
      <c r="B33" s="1"/>
      <c r="C33" s="1"/>
      <c r="D33" s="1"/>
      <c r="E33" s="1"/>
      <c r="F33" s="1"/>
      <c r="G33" s="1"/>
    </row>
    <row r="34" spans="1:7" ht="15">
      <c r="A34" s="1"/>
      <c r="B34" s="1"/>
      <c r="C34" s="1"/>
      <c r="D34" s="1"/>
      <c r="E34" s="1"/>
      <c r="F34" s="1"/>
      <c r="G34" s="1"/>
    </row>
    <row r="35" spans="1:7" ht="15">
      <c r="A35" s="1"/>
      <c r="B35" s="1"/>
      <c r="C35" s="1"/>
      <c r="D35" s="1"/>
      <c r="E35" s="1"/>
      <c r="F35" s="1"/>
      <c r="G35" s="1"/>
    </row>
    <row r="36" spans="1:7" ht="15">
      <c r="A36" s="1"/>
      <c r="B36" s="1"/>
      <c r="C36" s="1"/>
      <c r="D36" s="1"/>
      <c r="E36" s="1"/>
      <c r="F36" s="1"/>
      <c r="G36" s="1"/>
    </row>
    <row r="37" spans="1:7" ht="15">
      <c r="A37" s="1"/>
      <c r="B37" s="1"/>
      <c r="C37" s="1"/>
      <c r="D37" s="1"/>
      <c r="E37" s="1"/>
      <c r="F37" s="1"/>
      <c r="G37" s="1"/>
    </row>
    <row r="38" spans="1:7" ht="15">
      <c r="A38" s="1"/>
      <c r="B38" s="1"/>
      <c r="C38" s="1"/>
      <c r="D38" s="1"/>
      <c r="E38" s="1"/>
      <c r="F38" s="1"/>
      <c r="G38" s="1"/>
    </row>
    <row r="39" spans="1:7" ht="15">
      <c r="A39" s="1"/>
      <c r="B39" s="1"/>
      <c r="C39" s="1"/>
      <c r="D39" s="1"/>
      <c r="E39" s="1"/>
      <c r="F39" s="1"/>
      <c r="G39" s="1"/>
    </row>
    <row r="40" spans="1:7" ht="15">
      <c r="A40" s="1"/>
      <c r="B40" s="1"/>
      <c r="C40" s="1"/>
      <c r="D40" s="1"/>
      <c r="E40" s="1"/>
      <c r="F40" s="1"/>
      <c r="G40" s="1"/>
    </row>
    <row r="41" spans="1:7" ht="15">
      <c r="A41" s="1"/>
      <c r="B41" s="1"/>
      <c r="C41" s="1"/>
      <c r="D41" s="1"/>
      <c r="E41" s="1"/>
      <c r="F41" s="1"/>
      <c r="G41" s="1"/>
    </row>
    <row r="42" spans="1:7" ht="15">
      <c r="A42" s="1"/>
      <c r="B42" s="1"/>
      <c r="C42" s="1"/>
      <c r="D42" s="1"/>
      <c r="E42" s="1"/>
      <c r="F42" s="1"/>
      <c r="G42" s="1"/>
    </row>
    <row r="43" spans="1:7" ht="15">
      <c r="A43" s="1"/>
      <c r="B43" s="1"/>
      <c r="C43" s="1"/>
      <c r="D43" s="1"/>
      <c r="E43" s="1"/>
      <c r="F43" s="1"/>
      <c r="G43" s="1"/>
    </row>
    <row r="44" spans="1:7" ht="15">
      <c r="A44" s="1"/>
      <c r="B44" s="1"/>
      <c r="C44" s="1"/>
      <c r="D44" s="1"/>
      <c r="E44" s="1"/>
      <c r="F44" s="1"/>
      <c r="G44" s="1"/>
    </row>
    <row r="45" spans="1:7" ht="15">
      <c r="A45" s="1"/>
      <c r="B45" s="1"/>
      <c r="C45" s="1"/>
      <c r="D45" s="1"/>
      <c r="E45" s="1"/>
      <c r="F45" s="1"/>
      <c r="G45" s="1"/>
    </row>
    <row r="46" spans="1:7" ht="15">
      <c r="A46" s="1"/>
      <c r="B46" s="1"/>
      <c r="C46" s="1"/>
      <c r="D46" s="1"/>
      <c r="E46" s="1"/>
      <c r="F46" s="1"/>
      <c r="G46" s="1"/>
    </row>
    <row r="47" spans="1:7" ht="15">
      <c r="A47" s="1"/>
      <c r="B47" s="1"/>
      <c r="C47" s="1"/>
      <c r="D47" s="1"/>
      <c r="E47" s="1"/>
      <c r="F47" s="1"/>
      <c r="G47" s="1"/>
    </row>
    <row r="48" spans="1:7" ht="15">
      <c r="A48" s="1"/>
      <c r="B48" s="1"/>
      <c r="C48" s="1"/>
      <c r="D48" s="1"/>
      <c r="E48" s="1"/>
      <c r="F48" s="1"/>
      <c r="G48" s="1"/>
    </row>
    <row r="49" spans="1:7" ht="15">
      <c r="A49" s="1"/>
      <c r="B49" s="1"/>
      <c r="C49" s="1"/>
      <c r="D49" s="1"/>
      <c r="E49" s="1"/>
      <c r="F49" s="1"/>
      <c r="G49" s="1"/>
    </row>
    <row r="50" spans="1:7" ht="15">
      <c r="A50" s="1"/>
      <c r="B50" s="1"/>
      <c r="C50" s="1"/>
      <c r="D50" s="1"/>
      <c r="E50" s="1"/>
      <c r="F50" s="1"/>
      <c r="G50" s="1"/>
    </row>
    <row r="51" spans="1:7" ht="15">
      <c r="A51" s="1"/>
      <c r="B51" s="1"/>
      <c r="C51" s="1"/>
      <c r="D51" s="1"/>
      <c r="E51" s="1"/>
      <c r="F51" s="1"/>
      <c r="G51" s="1"/>
    </row>
    <row r="52" spans="1:7" ht="15">
      <c r="A52" s="1"/>
      <c r="B52" s="1"/>
      <c r="C52" s="1"/>
      <c r="D52" s="1"/>
      <c r="E52" s="1"/>
      <c r="F52" s="1"/>
      <c r="G52" s="1"/>
    </row>
    <row r="53" spans="1:7" ht="15">
      <c r="A53" s="1"/>
      <c r="B53" s="1"/>
      <c r="C53" s="1"/>
      <c r="D53" s="1"/>
      <c r="E53" s="1"/>
      <c r="F53" s="1"/>
      <c r="G53" s="1"/>
    </row>
    <row r="54" spans="1:7" ht="15">
      <c r="A54" s="1"/>
      <c r="B54" s="1"/>
      <c r="C54" s="1"/>
      <c r="D54" s="1"/>
      <c r="E54" s="1"/>
      <c r="F54" s="1"/>
      <c r="G54" s="1"/>
    </row>
    <row r="55" spans="1:7" ht="15">
      <c r="A55" s="1"/>
      <c r="B55" s="1"/>
      <c r="C55" s="1"/>
      <c r="D55" s="1"/>
      <c r="E55" s="1"/>
      <c r="F55" s="1"/>
      <c r="G55" s="1"/>
    </row>
    <row r="56" spans="1:7" ht="15">
      <c r="A56" s="1"/>
      <c r="B56" s="1"/>
      <c r="C56" s="1"/>
      <c r="D56" s="1"/>
      <c r="E56" s="1"/>
      <c r="F56" s="1"/>
      <c r="G56" s="1"/>
    </row>
    <row r="57" spans="1:7" ht="15">
      <c r="A57" s="1"/>
      <c r="B57" s="1"/>
      <c r="C57" s="1"/>
      <c r="D57" s="1"/>
      <c r="E57" s="1"/>
      <c r="F57" s="1"/>
      <c r="G57" s="1"/>
    </row>
    <row r="58" spans="1:7" ht="15">
      <c r="A58" s="1"/>
      <c r="B58" s="1"/>
      <c r="C58" s="1"/>
      <c r="D58" s="1"/>
      <c r="E58" s="1"/>
      <c r="F58" s="1"/>
      <c r="G58" s="1"/>
    </row>
    <row r="59" spans="1:7" ht="15">
      <c r="A59" s="1"/>
      <c r="B59" s="1"/>
      <c r="C59" s="1"/>
      <c r="D59" s="1"/>
      <c r="E59" s="1"/>
      <c r="F59" s="1"/>
      <c r="G59" s="1"/>
    </row>
    <row r="60" spans="1:7" ht="15">
      <c r="A60" s="1"/>
      <c r="B60" s="1"/>
      <c r="C60" s="1"/>
      <c r="D60" s="1"/>
      <c r="E60" s="1"/>
      <c r="F60" s="1"/>
      <c r="G60" s="1"/>
    </row>
    <row r="61" spans="1:7" ht="15">
      <c r="A61" s="1"/>
      <c r="B61" s="1"/>
      <c r="C61" s="1"/>
      <c r="D61" s="1"/>
      <c r="E61" s="1"/>
      <c r="F61" s="1"/>
      <c r="G61" s="1"/>
    </row>
    <row r="62" spans="1:7" ht="15">
      <c r="A62" s="1"/>
      <c r="B62" s="1"/>
      <c r="C62" s="1"/>
      <c r="D62" s="1"/>
      <c r="E62" s="1"/>
      <c r="F62" s="1"/>
      <c r="G62" s="1"/>
    </row>
    <row r="63" spans="1:7" ht="15">
      <c r="A63" s="1"/>
      <c r="B63" s="1"/>
      <c r="C63" s="1"/>
      <c r="D63" s="1"/>
      <c r="E63" s="1"/>
      <c r="F63" s="1"/>
      <c r="G63" s="1"/>
    </row>
    <row r="64" spans="1:7" ht="15">
      <c r="A64" s="1"/>
      <c r="B64" s="1"/>
      <c r="C64" s="1"/>
      <c r="D64" s="1"/>
      <c r="E64" s="1"/>
      <c r="F64" s="1"/>
      <c r="G64" s="1"/>
    </row>
    <row r="65" spans="1:7" ht="15">
      <c r="A65" s="1"/>
      <c r="B65" s="1"/>
      <c r="C65" s="1"/>
      <c r="D65" s="1"/>
      <c r="E65" s="1"/>
      <c r="F65" s="1"/>
      <c r="G65" s="1"/>
    </row>
    <row r="66" spans="1:7" ht="15">
      <c r="A66" s="1"/>
      <c r="B66" s="1"/>
      <c r="C66" s="1"/>
      <c r="D66" s="1"/>
      <c r="E66" s="1"/>
      <c r="F66" s="1"/>
      <c r="G66" s="1"/>
    </row>
    <row r="67" spans="1:7" ht="15">
      <c r="A67" s="1"/>
      <c r="B67" s="1"/>
      <c r="C67" s="1"/>
      <c r="D67" s="1"/>
      <c r="E67" s="1"/>
      <c r="F67" s="1"/>
      <c r="G67" s="1"/>
    </row>
    <row r="68" spans="1:7" ht="15">
      <c r="A68" s="1"/>
      <c r="B68" s="1"/>
      <c r="C68" s="1"/>
      <c r="D68" s="1"/>
      <c r="E68" s="1"/>
      <c r="F68" s="1"/>
      <c r="G68" s="1"/>
    </row>
    <row r="69" spans="1:7" ht="15">
      <c r="A69" s="1"/>
      <c r="B69" s="1"/>
      <c r="C69" s="1"/>
      <c r="D69" s="1"/>
      <c r="E69" s="1"/>
      <c r="F69" s="1"/>
      <c r="G69" s="1"/>
    </row>
    <row r="70" spans="1:7" ht="15">
      <c r="A70" s="1"/>
      <c r="B70" s="1"/>
      <c r="C70" s="1"/>
      <c r="D70" s="1"/>
      <c r="E70" s="1"/>
      <c r="F70" s="1"/>
      <c r="G70" s="1"/>
    </row>
    <row r="71" spans="1:7" ht="15">
      <c r="A71" s="1"/>
      <c r="B71" s="1"/>
      <c r="C71" s="1"/>
      <c r="D71" s="1"/>
      <c r="E71" s="1"/>
      <c r="F71" s="1"/>
      <c r="G71" s="1"/>
    </row>
    <row r="72" spans="1:7" ht="15">
      <c r="A72" s="1"/>
      <c r="B72" s="1"/>
      <c r="C72" s="1"/>
      <c r="D72" s="1"/>
      <c r="E72" s="1"/>
      <c r="F72" s="1"/>
      <c r="G72" s="1"/>
    </row>
    <row r="73" spans="1:7" ht="15">
      <c r="A73" s="1"/>
      <c r="B73" s="1"/>
      <c r="C73" s="1"/>
      <c r="D73" s="1"/>
      <c r="E73" s="1"/>
      <c r="F73" s="1"/>
      <c r="G73" s="1"/>
    </row>
    <row r="74" spans="1:7" ht="15">
      <c r="A74" s="1"/>
      <c r="B74" s="1"/>
      <c r="C74" s="1"/>
      <c r="D74" s="1"/>
      <c r="E74" s="1"/>
      <c r="F74" s="1"/>
      <c r="G74" s="1"/>
    </row>
    <row r="75" spans="1:7" ht="15">
      <c r="A75" s="1"/>
      <c r="B75" s="1"/>
      <c r="C75" s="1"/>
      <c r="D75" s="1"/>
      <c r="E75" s="1"/>
      <c r="F75" s="1"/>
      <c r="G75" s="1"/>
    </row>
    <row r="76" spans="1:7" ht="15">
      <c r="A76" s="1"/>
      <c r="B76" s="1"/>
      <c r="C76" s="1"/>
      <c r="D76" s="1"/>
      <c r="E76" s="1"/>
      <c r="F76" s="1"/>
      <c r="G76" s="1"/>
    </row>
    <row r="77" spans="1:7" ht="15">
      <c r="A77" s="1"/>
      <c r="B77" s="1"/>
      <c r="C77" s="1"/>
      <c r="D77" s="1"/>
      <c r="E77" s="1"/>
      <c r="F77" s="1"/>
      <c r="G77" s="1"/>
    </row>
    <row r="78" spans="1:7" ht="15">
      <c r="A78" s="1"/>
      <c r="B78" s="1"/>
      <c r="C78" s="1"/>
      <c r="D78" s="1"/>
      <c r="E78" s="1"/>
      <c r="F78" s="1"/>
      <c r="G78" s="1"/>
    </row>
    <row r="79" spans="1:7" ht="15">
      <c r="A79" s="1"/>
      <c r="B79" s="1"/>
      <c r="C79" s="1"/>
      <c r="D79" s="1"/>
      <c r="E79" s="1"/>
      <c r="F79" s="1"/>
      <c r="G79" s="1"/>
    </row>
    <row r="80" spans="1:7" ht="15">
      <c r="A80" s="1"/>
      <c r="B80" s="1"/>
      <c r="C80" s="1"/>
      <c r="D80" s="1"/>
      <c r="E80" s="1"/>
      <c r="F80" s="1"/>
      <c r="G80" s="1"/>
    </row>
    <row r="81" spans="1:7" ht="15">
      <c r="A81" s="1"/>
      <c r="B81" s="1"/>
      <c r="C81" s="1"/>
      <c r="D81" s="1"/>
      <c r="E81" s="1"/>
      <c r="F81" s="1"/>
      <c r="G81" s="1"/>
    </row>
    <row r="82" spans="1:7" ht="15">
      <c r="A82" s="1"/>
      <c r="B82" s="1"/>
      <c r="C82" s="1"/>
      <c r="D82" s="1"/>
      <c r="E82" s="1"/>
      <c r="F82" s="1"/>
      <c r="G82" s="1"/>
    </row>
    <row r="83" spans="1:7" ht="15">
      <c r="A83" s="1"/>
      <c r="B83" s="1"/>
      <c r="C83" s="1"/>
      <c r="D83" s="1"/>
      <c r="E83" s="1"/>
      <c r="F83" s="1"/>
      <c r="G83" s="1"/>
    </row>
    <row r="84" spans="1:7" ht="15">
      <c r="A84" s="1"/>
      <c r="B84" s="1"/>
      <c r="C84" s="1"/>
      <c r="D84" s="1"/>
      <c r="E84" s="1"/>
      <c r="F84" s="1"/>
      <c r="G84" s="1"/>
    </row>
    <row r="85" spans="1:7" ht="15">
      <c r="A85" s="1"/>
      <c r="B85" s="1"/>
      <c r="C85" s="1"/>
      <c r="D85" s="1"/>
      <c r="E85" s="1"/>
      <c r="F85" s="1"/>
      <c r="G85" s="1"/>
    </row>
    <row r="86" spans="1:7" ht="15">
      <c r="A86" s="1"/>
      <c r="B86" s="1"/>
      <c r="C86" s="1"/>
      <c r="D86" s="1"/>
      <c r="E86" s="1"/>
      <c r="F86" s="1"/>
      <c r="G86" s="1"/>
    </row>
    <row r="87" spans="1:7" ht="15">
      <c r="A87" s="1"/>
      <c r="B87" s="1"/>
      <c r="C87" s="1"/>
      <c r="D87" s="1"/>
      <c r="E87" s="1"/>
      <c r="F87" s="1"/>
      <c r="G87" s="1"/>
    </row>
    <row r="88" spans="1:7" ht="15">
      <c r="A88" s="1"/>
      <c r="B88" s="1"/>
      <c r="C88" s="1"/>
      <c r="D88" s="1"/>
      <c r="E88" s="1"/>
      <c r="F88" s="1"/>
      <c r="G88" s="1"/>
    </row>
    <row r="89" spans="1:7" ht="15">
      <c r="A89" s="1"/>
      <c r="B89" s="1"/>
      <c r="C89" s="1"/>
      <c r="D89" s="1"/>
      <c r="E89" s="1"/>
      <c r="F89" s="1"/>
      <c r="G89" s="1"/>
    </row>
    <row r="90" spans="1:7" ht="15">
      <c r="A90" s="1"/>
      <c r="B90" s="1"/>
      <c r="C90" s="1"/>
      <c r="D90" s="1"/>
      <c r="E90" s="1"/>
      <c r="F90" s="1"/>
      <c r="G90" s="1"/>
    </row>
    <row r="91" spans="1:7" ht="15">
      <c r="A91" s="1"/>
      <c r="B91" s="1"/>
      <c r="C91" s="1"/>
      <c r="D91" s="1"/>
      <c r="E91" s="1"/>
      <c r="F91" s="1"/>
      <c r="G91" s="1"/>
    </row>
    <row r="92" spans="1:7" ht="15">
      <c r="A92" s="1"/>
      <c r="B92" s="1"/>
      <c r="C92" s="1"/>
      <c r="D92" s="1"/>
      <c r="E92" s="1"/>
      <c r="F92" s="1"/>
      <c r="G92" s="1"/>
    </row>
    <row r="93" spans="1:7" ht="15">
      <c r="A93" s="1"/>
      <c r="B93" s="1"/>
      <c r="C93" s="1"/>
      <c r="D93" s="1"/>
      <c r="E93" s="1"/>
      <c r="F93" s="1"/>
      <c r="G93" s="1"/>
    </row>
    <row r="94" spans="1:7" ht="15">
      <c r="A94" s="1"/>
      <c r="B94" s="1"/>
      <c r="C94" s="1"/>
      <c r="D94" s="1"/>
      <c r="E94" s="1"/>
      <c r="F94" s="1"/>
      <c r="G94" s="1"/>
    </row>
  </sheetData>
  <sheetProtection formatColumns="0" formatRows="0"/>
  <mergeCells count="5">
    <mergeCell ref="G8:G9"/>
    <mergeCell ref="B5:G5"/>
    <mergeCell ref="B6:G6"/>
    <mergeCell ref="B4:G4"/>
    <mergeCell ref="C22:D22"/>
  </mergeCells>
  <pageMargins left="0.7" right="0.7" top="0.75" bottom="0.75" header="0.3" footer="0.3"/>
  <pageSetup orientation="landscape" r:id="rId1"/>
  <headerFooter>
    <oddHeader>&amp;LLCFRB Budget Detail&amp;RApplication #</oddHeader>
    <oddFooter>&amp;RFebruary 2013</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A66"/>
  <sheetViews>
    <sheetView topLeftCell="A16" workbookViewId="0">
      <selection activeCell="A39" sqref="A39"/>
    </sheetView>
  </sheetViews>
  <sheetFormatPr defaultRowHeight="15"/>
  <cols>
    <col min="1" max="1" width="41" customWidth="1"/>
  </cols>
  <sheetData>
    <row r="2" spans="1:1">
      <c r="A2" t="s">
        <v>92</v>
      </c>
    </row>
    <row r="3" spans="1:1">
      <c r="A3" t="s">
        <v>74</v>
      </c>
    </row>
    <row r="4" spans="1:1">
      <c r="A4" s="57" t="s">
        <v>86</v>
      </c>
    </row>
    <row r="5" spans="1:1">
      <c r="A5" s="66" t="s">
        <v>77</v>
      </c>
    </row>
    <row r="6" spans="1:1">
      <c r="A6" s="67" t="s">
        <v>85</v>
      </c>
    </row>
    <row r="7" spans="1:1">
      <c r="A7" s="57" t="s">
        <v>76</v>
      </c>
    </row>
    <row r="8" spans="1:1">
      <c r="A8" s="57" t="s">
        <v>78</v>
      </c>
    </row>
    <row r="9" spans="1:1">
      <c r="A9" s="57" t="s">
        <v>91</v>
      </c>
    </row>
    <row r="10" spans="1:1">
      <c r="A10" s="57" t="s">
        <v>75</v>
      </c>
    </row>
    <row r="11" spans="1:1">
      <c r="A11" s="57" t="s">
        <v>95</v>
      </c>
    </row>
    <row r="12" spans="1:1">
      <c r="A12" s="57" t="s">
        <v>79</v>
      </c>
    </row>
    <row r="13" spans="1:1">
      <c r="A13" s="57" t="s">
        <v>81</v>
      </c>
    </row>
    <row r="14" spans="1:1">
      <c r="A14" s="57" t="s">
        <v>80</v>
      </c>
    </row>
    <row r="19" spans="1:1">
      <c r="A19" s="68" t="s">
        <v>82</v>
      </c>
    </row>
    <row r="20" spans="1:1">
      <c r="A20" s="69" t="s">
        <v>96</v>
      </c>
    </row>
    <row r="21" spans="1:1">
      <c r="A21" s="69" t="s">
        <v>83</v>
      </c>
    </row>
    <row r="22" spans="1:1">
      <c r="A22" s="69" t="s">
        <v>72</v>
      </c>
    </row>
    <row r="23" spans="1:1">
      <c r="A23" s="69" t="s">
        <v>73</v>
      </c>
    </row>
    <row r="24" spans="1:1">
      <c r="A24" s="69" t="s">
        <v>95</v>
      </c>
    </row>
    <row r="25" spans="1:1">
      <c r="A25" s="69" t="s">
        <v>84</v>
      </c>
    </row>
    <row r="28" spans="1:1">
      <c r="A28" s="63"/>
    </row>
    <row r="29" spans="1:1">
      <c r="A29" t="s">
        <v>94</v>
      </c>
    </row>
    <row r="30" spans="1:1">
      <c r="A30" s="61" t="s">
        <v>46</v>
      </c>
    </row>
    <row r="31" spans="1:1">
      <c r="A31" s="61" t="s">
        <v>45</v>
      </c>
    </row>
    <row r="32" spans="1:1">
      <c r="A32" s="61" t="s">
        <v>47</v>
      </c>
    </row>
    <row r="35" spans="1:1">
      <c r="A35" s="62"/>
    </row>
    <row r="36" spans="1:1">
      <c r="A36" s="61" t="s">
        <v>48</v>
      </c>
    </row>
    <row r="37" spans="1:1">
      <c r="A37" s="61" t="s">
        <v>49</v>
      </c>
    </row>
    <row r="38" spans="1:1">
      <c r="A38" s="61" t="s">
        <v>102</v>
      </c>
    </row>
    <row r="39" spans="1:1">
      <c r="A39" s="61" t="s">
        <v>57</v>
      </c>
    </row>
    <row r="40" spans="1:1">
      <c r="A40" s="61" t="s">
        <v>50</v>
      </c>
    </row>
    <row r="41" spans="1:1">
      <c r="A41" s="61" t="s">
        <v>58</v>
      </c>
    </row>
    <row r="42" spans="1:1">
      <c r="A42" s="61" t="s">
        <v>59</v>
      </c>
    </row>
    <row r="43" spans="1:1">
      <c r="A43" s="61" t="s">
        <v>51</v>
      </c>
    </row>
    <row r="44" spans="1:1">
      <c r="A44" s="61" t="s">
        <v>52</v>
      </c>
    </row>
    <row r="45" spans="1:1">
      <c r="A45" s="61" t="s">
        <v>53</v>
      </c>
    </row>
    <row r="46" spans="1:1">
      <c r="A46" s="61" t="s">
        <v>60</v>
      </c>
    </row>
    <row r="47" spans="1:1">
      <c r="A47" s="61" t="s">
        <v>54</v>
      </c>
    </row>
    <row r="48" spans="1:1">
      <c r="A48" s="61" t="s">
        <v>61</v>
      </c>
    </row>
    <row r="49" spans="1:1">
      <c r="A49" s="61" t="s">
        <v>62</v>
      </c>
    </row>
    <row r="50" spans="1:1">
      <c r="A50" s="61" t="s">
        <v>63</v>
      </c>
    </row>
    <row r="51" spans="1:1">
      <c r="A51" s="61" t="s">
        <v>64</v>
      </c>
    </row>
    <row r="52" spans="1:1">
      <c r="A52" s="61" t="s">
        <v>55</v>
      </c>
    </row>
    <row r="53" spans="1:1">
      <c r="A53" s="61" t="s">
        <v>56</v>
      </c>
    </row>
    <row r="56" spans="1:1">
      <c r="A56" s="68" t="s">
        <v>82</v>
      </c>
    </row>
    <row r="57" spans="1:1">
      <c r="A57" s="69" t="s">
        <v>96</v>
      </c>
    </row>
    <row r="58" spans="1:1">
      <c r="A58" s="69" t="s">
        <v>83</v>
      </c>
    </row>
    <row r="59" spans="1:1">
      <c r="A59" s="69" t="s">
        <v>72</v>
      </c>
    </row>
    <row r="60" spans="1:1">
      <c r="A60" s="69" t="s">
        <v>73</v>
      </c>
    </row>
    <row r="61" spans="1:1">
      <c r="A61" s="69" t="s">
        <v>85</v>
      </c>
    </row>
    <row r="62" spans="1:1">
      <c r="A62" s="69" t="s">
        <v>79</v>
      </c>
    </row>
    <row r="63" spans="1:1">
      <c r="A63" s="69" t="s">
        <v>97</v>
      </c>
    </row>
    <row r="64" spans="1:1">
      <c r="A64" s="69" t="s">
        <v>64</v>
      </c>
    </row>
    <row r="65" spans="1:1" s="74" customFormat="1">
      <c r="A65" s="73" t="s">
        <v>95</v>
      </c>
    </row>
    <row r="66" spans="1:1">
      <c r="A66" s="69" t="s">
        <v>84</v>
      </c>
    </row>
  </sheetData>
  <sortState ref="A34:A50">
    <sortCondition ref="A34:A50"/>
  </sortState>
  <pageMargins left="0.7" right="0.7" top="0.75" bottom="0.75" header="0.3" footer="0.3"/>
  <pageSetup orientation="portrait" horizontalDpi="1200" verticalDpi="1200"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681F5A9AB8647F4EBA3A9852F32F2137" ma:contentTypeVersion="0" ma:contentTypeDescription="Create a new document." ma:contentTypeScope="" ma:versionID="9f3b9b11c007b502359e4649d2a22240">
  <xsd:schema xmlns:xsd="http://www.w3.org/2001/XMLSchema" xmlns:xs="http://www.w3.org/2001/XMLSchema" xmlns:p="http://schemas.microsoft.com/office/2006/metadata/properties" targetNamespace="http://schemas.microsoft.com/office/2006/metadata/properties" ma:root="true" ma:fieldsID="1b05d82d297216baf5b26c55225140df">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8E82651-BA2D-4FAC-A9AA-757F611B43F6}">
  <ds:schemaRefs>
    <ds:schemaRef ds:uri="http://schemas.microsoft.com/sharepoint/v3/contenttype/forms"/>
  </ds:schemaRefs>
</ds:datastoreItem>
</file>

<file path=customXml/itemProps2.xml><?xml version="1.0" encoding="utf-8"?>
<ds:datastoreItem xmlns:ds="http://schemas.openxmlformats.org/officeDocument/2006/customXml" ds:itemID="{FC2AC83C-2DFC-4ED3-AC6D-305D7630ED4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FBE54D3F-C813-4953-939C-D9A711BB7F5F}">
  <ds:schemaRefs>
    <ds:schemaRef ds:uri="http://schemas.openxmlformats.org/package/2006/metadata/core-properties"/>
    <ds:schemaRef ds:uri="http://purl.org/dc/elements/1.1/"/>
    <ds:schemaRef ds:uri="http://www.w3.org/XML/1998/namespace"/>
    <ds:schemaRef ds:uri="http://schemas.microsoft.com/office/infopath/2007/PartnerControls"/>
    <ds:schemaRef ds:uri="http://purl.org/dc/terms/"/>
    <ds:schemaRef ds:uri="http://schemas.microsoft.com/office/2006/documentManagement/types"/>
    <ds:schemaRef ds:uri="http://schemas.microsoft.com/office/2006/metadata/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14</vt:i4>
      </vt:variant>
    </vt:vector>
  </HeadingPairs>
  <TitlesOfParts>
    <vt:vector size="19" baseType="lpstr">
      <vt:lpstr>Instructions</vt:lpstr>
      <vt:lpstr>Design</vt:lpstr>
      <vt:lpstr>Restoration</vt:lpstr>
      <vt:lpstr>TOTAL SHEETS 2-3</vt:lpstr>
      <vt:lpstr>Lists for dropdown</vt:lpstr>
      <vt:lpstr>aae_choices</vt:lpstr>
      <vt:lpstr>ae_choices</vt:lpstr>
      <vt:lpstr>Categories</vt:lpstr>
      <vt:lpstr>Category</vt:lpstr>
      <vt:lpstr>Categorychoices</vt:lpstr>
      <vt:lpstr>choose_category</vt:lpstr>
      <vt:lpstr>Design</vt:lpstr>
      <vt:lpstr>DesignOnly</vt:lpstr>
      <vt:lpstr>Incidental_Costs</vt:lpstr>
      <vt:lpstr>Design!Print_Area</vt:lpstr>
      <vt:lpstr>Instructions!Print_Area</vt:lpstr>
      <vt:lpstr>Restoration!Print_Area</vt:lpstr>
      <vt:lpstr>'TOTAL SHEETS 2-3'!Print_Area</vt:lpstr>
      <vt:lpstr>Property_Costs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mt</dc:creator>
  <cp:lastModifiedBy>Danika Globokar</cp:lastModifiedBy>
  <cp:lastPrinted>2014-12-23T17:24:19Z</cp:lastPrinted>
  <dcterms:created xsi:type="dcterms:W3CDTF">2009-06-25T21:43:09Z</dcterms:created>
  <dcterms:modified xsi:type="dcterms:W3CDTF">2018-06-27T00:02:07Z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0x010100681F5A9AB8647F4EBA3A9852F32F2137</vt:lpwstr>
  </property>
</Properties>
</file>