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ck\Downloads\"/>
    </mc:Choice>
  </mc:AlternateContent>
  <bookViews>
    <workbookView xWindow="1125" yWindow="0" windowWidth="28800" windowHeight="120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 s="1"/>
  <c r="F20" i="1" l="1"/>
  <c r="F19" i="1"/>
  <c r="F18" i="1"/>
  <c r="F17" i="1"/>
  <c r="F16" i="1"/>
  <c r="F15" i="1"/>
  <c r="F14" i="1"/>
  <c r="F13" i="1"/>
  <c r="F12" i="1"/>
  <c r="F11" i="1"/>
  <c r="F10" i="1"/>
  <c r="F9" i="1"/>
  <c r="F7" i="1"/>
  <c r="F6" i="1"/>
  <c r="F5" i="1"/>
  <c r="F4" i="1"/>
  <c r="F22" i="1"/>
  <c r="F34" i="1"/>
  <c r="F33" i="1"/>
  <c r="F32" i="1"/>
  <c r="F31" i="1"/>
  <c r="F30" i="1"/>
  <c r="F29" i="1"/>
  <c r="F26" i="1"/>
  <c r="F25" i="1"/>
  <c r="F24" i="1"/>
  <c r="F23" i="1"/>
  <c r="E30" i="1" l="1"/>
  <c r="D30" i="1"/>
  <c r="E29" i="1"/>
  <c r="D29" i="1"/>
  <c r="D22" i="1"/>
</calcChain>
</file>

<file path=xl/sharedStrings.xml><?xml version="1.0" encoding="utf-8"?>
<sst xmlns="http://schemas.openxmlformats.org/spreadsheetml/2006/main" count="105" uniqueCount="72">
  <si>
    <t>Wages</t>
  </si>
  <si>
    <t>Unit Type</t>
  </si>
  <si>
    <t>Unit Cost</t>
  </si>
  <si>
    <t>Fringe</t>
  </si>
  <si>
    <t>-</t>
  </si>
  <si>
    <t>Month</t>
  </si>
  <si>
    <t>Vehicle</t>
  </si>
  <si>
    <t>ATV &amp; trailer</t>
  </si>
  <si>
    <t>Day</t>
  </si>
  <si>
    <t>Field per diem meals</t>
  </si>
  <si>
    <t>Travel</t>
  </si>
  <si>
    <t>Meals</t>
  </si>
  <si>
    <t>Fish capture equipment</t>
  </si>
  <si>
    <t>Nets, electroshocker, weigh scales, PIT tag detectors, data loggers</t>
  </si>
  <si>
    <t>Habitat Sampling equipment</t>
  </si>
  <si>
    <t>Trailer for hauling wood and equipment</t>
  </si>
  <si>
    <t>IMW Monitoring supplies</t>
  </si>
  <si>
    <t>cost recovery</t>
  </si>
  <si>
    <t>Description</t>
  </si>
  <si>
    <t>Week</t>
  </si>
  <si>
    <t>Equipment and Supplies</t>
  </si>
  <si>
    <t>Bunkhouse</t>
  </si>
  <si>
    <t>Base of operations for monitoring crew</t>
  </si>
  <si>
    <t>4x4 truck rental including mileage</t>
  </si>
  <si>
    <t>Field per diem food for monitoring crew</t>
  </si>
  <si>
    <t xml:space="preserve">hand tools (shovels, pruning shears, etc.) and power tools (chain saws, gas post-driver, etc.) </t>
  </si>
  <si>
    <t>Travel and Accommodation</t>
  </si>
  <si>
    <t>Total stations, GPS, Drone, IPad, misc. survey equipment</t>
  </si>
  <si>
    <t xml:space="preserve">Restoration equipment </t>
  </si>
  <si>
    <t>Hydraulic post driver &amp; power pac</t>
  </si>
  <si>
    <t>Pit tags, Pit tag needles, temperature probes, discharge probes, etc.</t>
  </si>
  <si>
    <t>ATV and trailer for remote site access</t>
  </si>
  <si>
    <t>OVERHEAD</t>
  </si>
  <si>
    <t xml:space="preserve">20% on all wages and travel </t>
  </si>
  <si>
    <t>Accommodation (government rate Asotin County)</t>
  </si>
  <si>
    <t>Food (government rate - Asotin County)</t>
  </si>
  <si>
    <t xml:space="preserve">10% on all equipment and supplies </t>
  </si>
  <si>
    <t>15-1443 - Asotin MONITORING RATES 2018</t>
  </si>
  <si>
    <t>15-1443 - Eco Logical Research Inc</t>
  </si>
  <si>
    <t>Attachment A to Amendment 9</t>
  </si>
  <si>
    <t>Principal Fish Ecologist</t>
  </si>
  <si>
    <t>Principal Watershed Scientist</t>
  </si>
  <si>
    <t>Principal Geomorphologist</t>
  </si>
  <si>
    <t>Wheaton</t>
  </si>
  <si>
    <t>Associate Manager Fish Ecologist</t>
  </si>
  <si>
    <t>Associate Spatial Ecologist</t>
  </si>
  <si>
    <t>Design Geomorphologist</t>
  </si>
  <si>
    <t>Lead Field Biologist</t>
  </si>
  <si>
    <t>Sr. Foreman/Biologist</t>
  </si>
  <si>
    <t>Jr. Foreman/Biologist SEP Eligible)</t>
  </si>
  <si>
    <t>Jr. Foreman/Biologist NON-SEP Eligible)</t>
  </si>
  <si>
    <t xml:space="preserve">Tech2 </t>
  </si>
  <si>
    <t>Tech1</t>
  </si>
  <si>
    <t>Returning Tech/Non-SEP Eligible</t>
  </si>
  <si>
    <t>Student/Non-skilled</t>
  </si>
  <si>
    <t>JrTech</t>
  </si>
  <si>
    <t>Nick Bouwes</t>
  </si>
  <si>
    <t>Stephen Bennett</t>
  </si>
  <si>
    <t>Nick Weber</t>
  </si>
  <si>
    <t>Andrew Hill</t>
  </si>
  <si>
    <t>Wally Macfarlane</t>
  </si>
  <si>
    <t>Scott Shahverdian</t>
  </si>
  <si>
    <t>Gus Wathen</t>
  </si>
  <si>
    <t>Jake Wirtz</t>
  </si>
  <si>
    <t>Devin Baumer</t>
  </si>
  <si>
    <t>Dean Nizer</t>
  </si>
  <si>
    <t>Returning Technician/SEP Eligible</t>
  </si>
  <si>
    <t>New Technician /Non-SEP Eligible</t>
  </si>
  <si>
    <t>Total</t>
  </si>
  <si>
    <t>Hour</t>
  </si>
  <si>
    <t>Database Management and App Development</t>
  </si>
  <si>
    <t>Reid Camp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</si>
</sst>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5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ont="1" applyFill="1"/>
    <xf numFmtId="0" fontId="0" fillId="0" borderId="2" xfId="0" applyFont="1" applyFill="1" applyBorder="1"/>
    <xf numFmtId="0" fontId="0" fillId="0" borderId="2" xfId="0" applyFont="1" applyFill="1" applyBorder="1" applyAlignment="1">
      <alignment horizontal="left"/>
    </xf>
    <xf numFmtId="43" fontId="3" fillId="0" borderId="0" xfId="1" applyFont="1" applyFill="1" applyAlignment="1">
      <alignment horizontal="right"/>
    </xf>
    <xf numFmtId="43" fontId="3" fillId="0" borderId="2" xfId="1" applyFont="1" applyFill="1" applyBorder="1" applyAlignment="1">
      <alignment horizontal="right"/>
    </xf>
    <xf numFmtId="0" fontId="4" fillId="0" borderId="0" xfId="0" applyFont="1" applyFill="1"/>
    <xf numFmtId="0" fontId="0" fillId="0" borderId="0" xfId="0" applyFont="1"/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0" fontId="6" fillId="0" borderId="0" xfId="0" applyFont="1" applyFill="1"/>
    <xf numFmtId="0" fontId="5" fillId="0" borderId="1" xfId="0" applyFont="1" applyFill="1" applyBorder="1" applyAlignment="1">
      <alignment horizontal="right" wrapText="1"/>
    </xf>
    <xf numFmtId="0" fontId="5" fillId="0" borderId="1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43" fontId="5" fillId="0" borderId="1" xfId="1" applyFont="1" applyFill="1" applyBorder="1" applyAlignment="1">
      <alignment horizontal="right" wrapText="1"/>
    </xf>
    <xf numFmtId="43" fontId="0" fillId="0" borderId="0" xfId="1" applyFont="1" applyFill="1" applyAlignment="1">
      <alignment horizontal="right"/>
    </xf>
    <xf numFmtId="43" fontId="0" fillId="0" borderId="2" xfId="1" applyFont="1" applyFill="1" applyBorder="1" applyAlignment="1">
      <alignment horizontal="right"/>
    </xf>
    <xf numFmtId="0" fontId="0" fillId="0" borderId="0" xfId="0" applyFont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43" fontId="0" fillId="0" borderId="2" xfId="1" applyFont="1" applyFill="1" applyBorder="1" applyAlignment="1">
      <alignment horizontal="right" vertical="center" wrapText="1"/>
    </xf>
    <xf numFmtId="0" fontId="0" fillId="0" borderId="3" xfId="0" applyFont="1" applyFill="1" applyBorder="1" applyAlignment="1">
      <alignment vertical="center" wrapText="1"/>
    </xf>
    <xf numFmtId="43" fontId="0" fillId="0" borderId="3" xfId="1" applyFont="1" applyFill="1" applyBorder="1" applyAlignment="1">
      <alignment horizontal="right" vertical="center" wrapText="1"/>
    </xf>
    <xf numFmtId="0" fontId="7" fillId="0" borderId="0" xfId="0" applyFont="1" applyFill="1" applyBorder="1"/>
    <xf numFmtId="43" fontId="2" fillId="0" borderId="0" xfId="1" applyFont="1" applyFill="1" applyAlignment="1">
      <alignment horizontal="right"/>
    </xf>
    <xf numFmtId="43" fontId="0" fillId="0" borderId="0" xfId="1" applyFont="1" applyAlignment="1">
      <alignment horizontal="right"/>
    </xf>
    <xf numFmtId="2" fontId="0" fillId="0" borderId="0" xfId="0" applyNumberFormat="1" applyFont="1"/>
    <xf numFmtId="2" fontId="0" fillId="0" borderId="0" xfId="0" applyNumberFormat="1" applyFont="1" applyAlignment="1">
      <alignment vertical="center" wrapText="1"/>
    </xf>
    <xf numFmtId="43" fontId="0" fillId="0" borderId="0" xfId="0" applyNumberFormat="1" applyFont="1"/>
    <xf numFmtId="0" fontId="0" fillId="0" borderId="3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5" fillId="0" borderId="1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left"/>
    </xf>
    <xf numFmtId="43" fontId="0" fillId="2" borderId="0" xfId="1" applyFont="1" applyFill="1" applyBorder="1" applyAlignment="1">
      <alignment horizontal="right"/>
    </xf>
    <xf numFmtId="43" fontId="3" fillId="2" borderId="0" xfId="1" applyFont="1" applyFill="1" applyBorder="1" applyAlignment="1">
      <alignment horizontal="right"/>
    </xf>
    <xf numFmtId="43" fontId="0" fillId="2" borderId="0" xfId="0" applyNumberFormat="1" applyFont="1" applyFill="1"/>
    <xf numFmtId="0" fontId="0" fillId="2" borderId="0" xfId="0" applyFont="1" applyFill="1" applyAlignment="1">
      <alignment horizontal="right"/>
    </xf>
    <xf numFmtId="43" fontId="0" fillId="2" borderId="0" xfId="1" applyFont="1" applyFill="1" applyAlignment="1">
      <alignment horizontal="right"/>
    </xf>
    <xf numFmtId="0" fontId="0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tabSelected="1" topLeftCell="B16" zoomScale="115" zoomScaleNormal="115" workbookViewId="0">
      <selection activeCell="D42" sqref="D42"/>
    </sheetView>
  </sheetViews>
  <sheetFormatPr defaultColWidth="9" defaultRowHeight="15" x14ac:dyDescent="0.25"/>
  <cols>
    <col min="1" max="1" width="46.5703125" style="7" bestFit="1" customWidth="1"/>
    <col min="2" max="2" width="35.140625" style="7" customWidth="1"/>
    <col min="3" max="3" width="11.7109375" style="13" customWidth="1"/>
    <col min="4" max="4" width="12" style="24" customWidth="1"/>
    <col min="5" max="5" width="10.7109375" style="24" customWidth="1"/>
    <col min="6" max="6" width="19.7109375" style="7" customWidth="1"/>
    <col min="7" max="7" width="9" style="7"/>
    <col min="8" max="8" width="50.7109375" style="7" bestFit="1" customWidth="1"/>
    <col min="9" max="9" width="9" style="7"/>
    <col min="10" max="10" width="27.42578125" style="7" bestFit="1" customWidth="1"/>
    <col min="11" max="11" width="14.42578125" style="7" bestFit="1" customWidth="1"/>
    <col min="12" max="12" width="14.42578125" style="7" customWidth="1"/>
    <col min="13" max="16384" width="9" style="7"/>
  </cols>
  <sheetData>
    <row r="1" spans="1:8" ht="23.25" x14ac:dyDescent="0.35">
      <c r="A1" s="10" t="s">
        <v>38</v>
      </c>
      <c r="B1" s="1"/>
      <c r="C1" s="6"/>
      <c r="D1" s="15"/>
      <c r="E1" s="23"/>
    </row>
    <row r="2" spans="1:8" s="31" customFormat="1" ht="28.9" customHeight="1" thickBot="1" x14ac:dyDescent="0.3">
      <c r="A2" s="29" t="s">
        <v>37</v>
      </c>
      <c r="B2" s="30"/>
      <c r="C2" s="33" t="s">
        <v>39</v>
      </c>
      <c r="D2" s="33"/>
      <c r="E2" s="33"/>
      <c r="F2" s="33"/>
    </row>
    <row r="3" spans="1:8" ht="28.9" customHeight="1" thickTop="1" thickBot="1" x14ac:dyDescent="0.3">
      <c r="A3" s="8" t="s">
        <v>0</v>
      </c>
      <c r="B3" s="12" t="s">
        <v>18</v>
      </c>
      <c r="C3" s="11" t="s">
        <v>1</v>
      </c>
      <c r="D3" s="14" t="s">
        <v>2</v>
      </c>
      <c r="E3" s="14" t="s">
        <v>3</v>
      </c>
      <c r="F3" s="14" t="s">
        <v>68</v>
      </c>
    </row>
    <row r="4" spans="1:8" ht="18.75" customHeight="1" thickTop="1" x14ac:dyDescent="0.25">
      <c r="A4" s="20" t="s">
        <v>40</v>
      </c>
      <c r="B4" s="20" t="s">
        <v>56</v>
      </c>
      <c r="C4" s="28" t="s">
        <v>69</v>
      </c>
      <c r="D4" s="21">
        <v>76.553327450814479</v>
      </c>
      <c r="E4" s="21">
        <v>19.406268508781469</v>
      </c>
      <c r="F4" s="21">
        <f>ROUND(D4+E4,2)</f>
        <v>95.96</v>
      </c>
    </row>
    <row r="5" spans="1:8" ht="18.75" customHeight="1" x14ac:dyDescent="0.25">
      <c r="A5" s="20" t="s">
        <v>41</v>
      </c>
      <c r="B5" s="20" t="s">
        <v>57</v>
      </c>
      <c r="C5" s="28" t="s">
        <v>69</v>
      </c>
      <c r="D5" s="21">
        <v>60.531222004309818</v>
      </c>
      <c r="E5" s="21">
        <v>22.800295392363381</v>
      </c>
      <c r="F5" s="21">
        <f t="shared" ref="F5:F20" si="0">ROUND(D5+E5,2)</f>
        <v>83.33</v>
      </c>
    </row>
    <row r="6" spans="1:8" ht="18.75" customHeight="1" x14ac:dyDescent="0.25">
      <c r="A6" s="20" t="s">
        <v>42</v>
      </c>
      <c r="B6" s="20" t="s">
        <v>43</v>
      </c>
      <c r="C6" s="28" t="s">
        <v>69</v>
      </c>
      <c r="D6" s="21">
        <v>65.656565656565647</v>
      </c>
      <c r="E6" s="21">
        <v>0</v>
      </c>
      <c r="F6" s="21">
        <f t="shared" si="0"/>
        <v>65.66</v>
      </c>
    </row>
    <row r="7" spans="1:8" ht="18.75" customHeight="1" x14ac:dyDescent="0.25">
      <c r="A7" s="20" t="s">
        <v>44</v>
      </c>
      <c r="B7" s="20" t="s">
        <v>58</v>
      </c>
      <c r="C7" s="28" t="s">
        <v>69</v>
      </c>
      <c r="D7" s="21">
        <v>40.149758599576408</v>
      </c>
      <c r="E7" s="21">
        <v>20.456302006484179</v>
      </c>
      <c r="F7" s="21">
        <f t="shared" si="0"/>
        <v>60.61</v>
      </c>
    </row>
    <row r="8" spans="1:8" ht="18.75" customHeight="1" x14ac:dyDescent="0.25">
      <c r="A8" s="20" t="s">
        <v>70</v>
      </c>
      <c r="B8" s="20" t="s">
        <v>71</v>
      </c>
      <c r="C8" s="28" t="s">
        <v>69</v>
      </c>
      <c r="D8" s="21">
        <v>48.61</v>
      </c>
      <c r="E8" s="21">
        <f>D8*0.2</f>
        <v>9.7220000000000013</v>
      </c>
      <c r="F8" s="21">
        <f>ROUND(D8+E8,2)</f>
        <v>58.33</v>
      </c>
      <c r="H8" s="27"/>
    </row>
    <row r="9" spans="1:8" ht="18.75" customHeight="1" x14ac:dyDescent="0.25">
      <c r="A9" s="20" t="s">
        <v>44</v>
      </c>
      <c r="B9" s="20" t="s">
        <v>59</v>
      </c>
      <c r="C9" s="28" t="s">
        <v>69</v>
      </c>
      <c r="D9" s="21">
        <v>35.490766316626306</v>
      </c>
      <c r="E9" s="21">
        <v>17.539536713676721</v>
      </c>
      <c r="F9" s="21">
        <f t="shared" si="0"/>
        <v>53.03</v>
      </c>
    </row>
    <row r="10" spans="1:8" ht="18.75" customHeight="1" x14ac:dyDescent="0.25">
      <c r="A10" s="20" t="s">
        <v>45</v>
      </c>
      <c r="B10" s="20" t="s">
        <v>60</v>
      </c>
      <c r="C10" s="28" t="s">
        <v>69</v>
      </c>
      <c r="D10" s="21">
        <v>40.137982917274471</v>
      </c>
      <c r="E10" s="21">
        <v>12.892320113028559</v>
      </c>
      <c r="F10" s="21">
        <f t="shared" si="0"/>
        <v>53.03</v>
      </c>
    </row>
    <row r="11" spans="1:8" ht="18.75" customHeight="1" x14ac:dyDescent="0.25">
      <c r="A11" s="20" t="s">
        <v>46</v>
      </c>
      <c r="B11" s="20" t="s">
        <v>61</v>
      </c>
      <c r="C11" s="28" t="s">
        <v>69</v>
      </c>
      <c r="D11" s="21">
        <v>34.33</v>
      </c>
      <c r="E11" s="21">
        <v>16.176296000000001</v>
      </c>
      <c r="F11" s="21">
        <f t="shared" si="0"/>
        <v>50.51</v>
      </c>
    </row>
    <row r="12" spans="1:8" ht="18.75" customHeight="1" x14ac:dyDescent="0.25">
      <c r="A12" s="20" t="s">
        <v>47</v>
      </c>
      <c r="B12" s="20" t="s">
        <v>62</v>
      </c>
      <c r="C12" s="28" t="s">
        <v>69</v>
      </c>
      <c r="D12" s="21">
        <v>32.11069333409047</v>
      </c>
      <c r="E12" s="21">
        <v>15.869104645707509</v>
      </c>
      <c r="F12" s="21">
        <f t="shared" si="0"/>
        <v>47.98</v>
      </c>
    </row>
    <row r="13" spans="1:8" ht="18.75" customHeight="1" x14ac:dyDescent="0.25">
      <c r="A13" s="20" t="s">
        <v>48</v>
      </c>
      <c r="B13" s="20" t="s">
        <v>63</v>
      </c>
      <c r="C13" s="28" t="s">
        <v>69</v>
      </c>
      <c r="D13" s="21">
        <v>25.350547369018791</v>
      </c>
      <c r="E13" s="21">
        <v>12.528240509769086</v>
      </c>
      <c r="F13" s="21">
        <f t="shared" si="0"/>
        <v>37.880000000000003</v>
      </c>
    </row>
    <row r="14" spans="1:8" ht="18.75" customHeight="1" x14ac:dyDescent="0.25">
      <c r="A14" s="20" t="s">
        <v>49</v>
      </c>
      <c r="B14" s="20" t="s">
        <v>64</v>
      </c>
      <c r="C14" s="28" t="s">
        <v>69</v>
      </c>
      <c r="D14" s="21">
        <v>20.583755300316987</v>
      </c>
      <c r="E14" s="21">
        <v>7.1940224774607868</v>
      </c>
      <c r="F14" s="21">
        <f t="shared" si="0"/>
        <v>27.78</v>
      </c>
    </row>
    <row r="15" spans="1:8" ht="18.75" customHeight="1" x14ac:dyDescent="0.25">
      <c r="A15" s="20" t="s">
        <v>50</v>
      </c>
      <c r="B15" s="20" t="s">
        <v>65</v>
      </c>
      <c r="C15" s="28" t="s">
        <v>69</v>
      </c>
      <c r="D15" s="21">
        <v>21.052542936661318</v>
      </c>
      <c r="E15" s="21">
        <v>4.1999823158639336</v>
      </c>
      <c r="F15" s="21">
        <f t="shared" si="0"/>
        <v>25.25</v>
      </c>
    </row>
    <row r="16" spans="1:8" ht="18.75" customHeight="1" x14ac:dyDescent="0.25">
      <c r="A16" s="20" t="s">
        <v>66</v>
      </c>
      <c r="B16" s="20" t="s">
        <v>51</v>
      </c>
      <c r="C16" s="28" t="s">
        <v>69</v>
      </c>
      <c r="D16" s="21">
        <v>18.712504818469991</v>
      </c>
      <c r="E16" s="21">
        <v>6.5400204340552612</v>
      </c>
      <c r="F16" s="21">
        <f t="shared" si="0"/>
        <v>25.25</v>
      </c>
    </row>
    <row r="17" spans="1:14" ht="18.75" customHeight="1" x14ac:dyDescent="0.25">
      <c r="A17" s="20" t="s">
        <v>66</v>
      </c>
      <c r="B17" s="20" t="s">
        <v>52</v>
      </c>
      <c r="C17" s="28" t="s">
        <v>69</v>
      </c>
      <c r="D17" s="21">
        <v>16.841254336622992</v>
      </c>
      <c r="E17" s="21">
        <v>5.8860183906497356</v>
      </c>
      <c r="F17" s="21">
        <f t="shared" si="0"/>
        <v>22.73</v>
      </c>
    </row>
    <row r="18" spans="1:14" ht="18.75" customHeight="1" x14ac:dyDescent="0.25">
      <c r="A18" s="20" t="s">
        <v>53</v>
      </c>
      <c r="B18" s="20" t="s">
        <v>51</v>
      </c>
      <c r="C18" s="28" t="s">
        <v>69</v>
      </c>
      <c r="D18" s="21">
        <v>18.947288642995186</v>
      </c>
      <c r="E18" s="21">
        <v>3.7799840842775398</v>
      </c>
      <c r="F18" s="21">
        <f t="shared" si="0"/>
        <v>22.73</v>
      </c>
    </row>
    <row r="19" spans="1:14" ht="18.75" customHeight="1" x14ac:dyDescent="0.25">
      <c r="A19" s="20" t="s">
        <v>67</v>
      </c>
      <c r="B19" s="20" t="s">
        <v>52</v>
      </c>
      <c r="C19" s="28" t="s">
        <v>69</v>
      </c>
      <c r="D19" s="21">
        <v>16.842034349329055</v>
      </c>
      <c r="E19" s="21">
        <v>3.3599858526911466</v>
      </c>
      <c r="F19" s="21">
        <f t="shared" si="0"/>
        <v>20.2</v>
      </c>
    </row>
    <row r="20" spans="1:14" ht="18.75" customHeight="1" thickBot="1" x14ac:dyDescent="0.3">
      <c r="A20" s="20" t="s">
        <v>54</v>
      </c>
      <c r="B20" s="20" t="s">
        <v>55</v>
      </c>
      <c r="C20" s="28" t="s">
        <v>69</v>
      </c>
      <c r="D20" s="21">
        <v>14.736780055662921</v>
      </c>
      <c r="E20" s="21">
        <v>2.9399876211047529</v>
      </c>
      <c r="F20" s="21">
        <f t="shared" si="0"/>
        <v>17.68</v>
      </c>
    </row>
    <row r="21" spans="1:14" ht="16.5" thickTop="1" thickBot="1" x14ac:dyDescent="0.3">
      <c r="A21" s="32" t="s">
        <v>26</v>
      </c>
      <c r="B21" s="32"/>
      <c r="C21" s="14" t="s">
        <v>1</v>
      </c>
      <c r="D21" s="14" t="s">
        <v>2</v>
      </c>
      <c r="E21" s="14" t="s">
        <v>3</v>
      </c>
      <c r="F21" s="14"/>
      <c r="M21" s="25"/>
      <c r="N21" s="25"/>
    </row>
    <row r="22" spans="1:14" ht="19.5" customHeight="1" thickTop="1" x14ac:dyDescent="0.25">
      <c r="A22" s="1" t="s">
        <v>21</v>
      </c>
      <c r="B22" s="1" t="s">
        <v>22</v>
      </c>
      <c r="C22" s="15" t="s">
        <v>5</v>
      </c>
      <c r="D22" s="4">
        <f>1000</f>
        <v>1000</v>
      </c>
      <c r="E22" s="21">
        <v>0</v>
      </c>
      <c r="F22" s="4">
        <f>D22+E22</f>
        <v>1000</v>
      </c>
      <c r="M22" s="25"/>
      <c r="N22" s="25"/>
    </row>
    <row r="23" spans="1:14" ht="19.5" customHeight="1" x14ac:dyDescent="0.25">
      <c r="A23" s="20" t="s">
        <v>6</v>
      </c>
      <c r="B23" s="20" t="s">
        <v>23</v>
      </c>
      <c r="C23" s="21" t="s">
        <v>5</v>
      </c>
      <c r="D23" s="21">
        <v>1021</v>
      </c>
      <c r="E23" s="21">
        <v>0</v>
      </c>
      <c r="F23" s="21">
        <f t="shared" ref="F23:F34" si="1">D23+E23</f>
        <v>1021</v>
      </c>
      <c r="M23" s="25"/>
      <c r="N23" s="25"/>
    </row>
    <row r="24" spans="1:14" ht="19.5" customHeight="1" x14ac:dyDescent="0.25">
      <c r="A24" s="20" t="s">
        <v>9</v>
      </c>
      <c r="B24" s="20" t="s">
        <v>24</v>
      </c>
      <c r="C24" s="21" t="s">
        <v>8</v>
      </c>
      <c r="D24" s="21">
        <v>10</v>
      </c>
      <c r="E24" s="21">
        <v>0</v>
      </c>
      <c r="F24" s="21">
        <f t="shared" si="1"/>
        <v>10</v>
      </c>
      <c r="M24" s="25"/>
      <c r="N24" s="25"/>
    </row>
    <row r="25" spans="1:14" ht="30.75" customHeight="1" x14ac:dyDescent="0.25">
      <c r="A25" s="20" t="s">
        <v>10</v>
      </c>
      <c r="B25" s="20" t="s">
        <v>34</v>
      </c>
      <c r="C25" s="21" t="s">
        <v>8</v>
      </c>
      <c r="D25" s="21">
        <v>93</v>
      </c>
      <c r="E25" s="21">
        <v>0</v>
      </c>
      <c r="F25" s="21">
        <f t="shared" si="1"/>
        <v>93</v>
      </c>
      <c r="M25" s="25"/>
      <c r="N25" s="25"/>
    </row>
    <row r="26" spans="1:14" ht="19.5" customHeight="1" x14ac:dyDescent="0.25">
      <c r="A26" s="2" t="s">
        <v>11</v>
      </c>
      <c r="B26" s="3" t="s">
        <v>35</v>
      </c>
      <c r="C26" s="16" t="s">
        <v>8</v>
      </c>
      <c r="D26" s="5">
        <v>51</v>
      </c>
      <c r="E26" s="5">
        <v>0</v>
      </c>
      <c r="F26" s="5">
        <f t="shared" si="1"/>
        <v>51</v>
      </c>
      <c r="M26" s="25"/>
      <c r="N26" s="25"/>
    </row>
    <row r="27" spans="1:14" ht="19.5" customHeight="1" thickBot="1" x14ac:dyDescent="0.3">
      <c r="A27" s="22" t="s">
        <v>32</v>
      </c>
      <c r="B27" s="34" t="s">
        <v>33</v>
      </c>
      <c r="C27" s="35"/>
      <c r="D27" s="36"/>
      <c r="E27" s="36"/>
      <c r="F27" s="37"/>
      <c r="M27" s="25"/>
      <c r="N27" s="25"/>
    </row>
    <row r="28" spans="1:14" ht="16.5" thickTop="1" thickBot="1" x14ac:dyDescent="0.3">
      <c r="A28" s="8" t="s">
        <v>20</v>
      </c>
      <c r="B28" s="9"/>
      <c r="C28" s="14" t="s">
        <v>8</v>
      </c>
      <c r="D28" s="14" t="s">
        <v>19</v>
      </c>
      <c r="E28" s="14" t="s">
        <v>5</v>
      </c>
      <c r="F28" s="14"/>
      <c r="M28" s="25"/>
      <c r="N28" s="25"/>
    </row>
    <row r="29" spans="1:14" s="17" customFormat="1" ht="30" customHeight="1" thickTop="1" x14ac:dyDescent="0.25">
      <c r="A29" s="20" t="s">
        <v>7</v>
      </c>
      <c r="B29" s="20" t="s">
        <v>31</v>
      </c>
      <c r="C29" s="21">
        <v>75</v>
      </c>
      <c r="D29" s="21">
        <f>3*C29</f>
        <v>225</v>
      </c>
      <c r="E29" s="21">
        <f>10*C29</f>
        <v>750</v>
      </c>
      <c r="F29" s="21">
        <f t="shared" si="1"/>
        <v>975</v>
      </c>
      <c r="M29" s="26"/>
      <c r="N29" s="26"/>
    </row>
    <row r="30" spans="1:14" s="17" customFormat="1" ht="30" customHeight="1" x14ac:dyDescent="0.25">
      <c r="A30" s="20" t="s">
        <v>12</v>
      </c>
      <c r="B30" s="20" t="s">
        <v>13</v>
      </c>
      <c r="C30" s="21">
        <v>75</v>
      </c>
      <c r="D30" s="21">
        <f>3*C30</f>
        <v>225</v>
      </c>
      <c r="E30" s="21">
        <f>10*C30</f>
        <v>750</v>
      </c>
      <c r="F30" s="21">
        <f t="shared" si="1"/>
        <v>975</v>
      </c>
      <c r="M30" s="26"/>
      <c r="N30" s="26"/>
    </row>
    <row r="31" spans="1:14" s="17" customFormat="1" ht="30" customHeight="1" x14ac:dyDescent="0.25">
      <c r="A31" s="20" t="s">
        <v>14</v>
      </c>
      <c r="B31" s="20" t="s">
        <v>27</v>
      </c>
      <c r="C31" s="21">
        <v>100</v>
      </c>
      <c r="D31" s="21">
        <v>300</v>
      </c>
      <c r="E31" s="21">
        <v>1000</v>
      </c>
      <c r="F31" s="21">
        <f t="shared" si="1"/>
        <v>1300</v>
      </c>
      <c r="M31" s="26"/>
      <c r="N31" s="26"/>
    </row>
    <row r="32" spans="1:14" s="17" customFormat="1" ht="45" x14ac:dyDescent="0.25">
      <c r="A32" s="20" t="s">
        <v>28</v>
      </c>
      <c r="B32" s="20" t="s">
        <v>25</v>
      </c>
      <c r="C32" s="21">
        <v>100</v>
      </c>
      <c r="D32" s="21">
        <v>300</v>
      </c>
      <c r="E32" s="21">
        <v>1000</v>
      </c>
      <c r="F32" s="21">
        <f t="shared" si="1"/>
        <v>1300</v>
      </c>
      <c r="M32" s="26"/>
      <c r="N32" s="26"/>
    </row>
    <row r="33" spans="1:14" s="17" customFormat="1" ht="30" customHeight="1" x14ac:dyDescent="0.25">
      <c r="A33" s="20" t="s">
        <v>28</v>
      </c>
      <c r="B33" s="20" t="s">
        <v>29</v>
      </c>
      <c r="C33" s="21">
        <v>100</v>
      </c>
      <c r="D33" s="21">
        <v>300</v>
      </c>
      <c r="E33" s="21">
        <v>1000</v>
      </c>
      <c r="F33" s="21">
        <f t="shared" si="1"/>
        <v>1300</v>
      </c>
      <c r="M33" s="26"/>
      <c r="N33" s="26"/>
    </row>
    <row r="34" spans="1:14" s="17" customFormat="1" ht="30" customHeight="1" x14ac:dyDescent="0.25">
      <c r="A34" s="20" t="s">
        <v>28</v>
      </c>
      <c r="B34" s="20" t="s">
        <v>15</v>
      </c>
      <c r="C34" s="21">
        <v>25</v>
      </c>
      <c r="D34" s="21">
        <v>75</v>
      </c>
      <c r="E34" s="21">
        <v>200</v>
      </c>
      <c r="F34" s="21">
        <f t="shared" si="1"/>
        <v>275</v>
      </c>
      <c r="M34" s="26"/>
      <c r="N34" s="26"/>
    </row>
    <row r="35" spans="1:14" s="17" customFormat="1" ht="30" customHeight="1" x14ac:dyDescent="0.25">
      <c r="A35" s="18" t="s">
        <v>16</v>
      </c>
      <c r="B35" s="18" t="s">
        <v>30</v>
      </c>
      <c r="C35" s="19" t="s">
        <v>17</v>
      </c>
      <c r="D35" s="19" t="s">
        <v>4</v>
      </c>
      <c r="E35" s="19" t="s">
        <v>4</v>
      </c>
      <c r="F35" s="19" t="s">
        <v>4</v>
      </c>
      <c r="M35" s="26"/>
      <c r="N35" s="26"/>
    </row>
    <row r="36" spans="1:14" ht="23.25" customHeight="1" x14ac:dyDescent="0.25">
      <c r="A36" s="22" t="s">
        <v>32</v>
      </c>
      <c r="B36" s="34" t="s">
        <v>36</v>
      </c>
      <c r="C36" s="38"/>
      <c r="D36" s="39"/>
      <c r="E36" s="39"/>
      <c r="F36" s="40"/>
      <c r="M36" s="25"/>
      <c r="N36" s="25"/>
    </row>
    <row r="40" spans="1:14" x14ac:dyDescent="0.25">
      <c r="C40" s="7"/>
      <c r="D40" s="25"/>
      <c r="E40" s="25"/>
    </row>
    <row r="41" spans="1:14" x14ac:dyDescent="0.25">
      <c r="C41" s="7"/>
      <c r="D41" s="25"/>
      <c r="E41" s="25"/>
    </row>
    <row r="42" spans="1:14" x14ac:dyDescent="0.25">
      <c r="C42" s="7"/>
      <c r="D42" s="25"/>
      <c r="E42" s="25"/>
    </row>
    <row r="43" spans="1:14" x14ac:dyDescent="0.25">
      <c r="C43" s="7"/>
      <c r="D43" s="25"/>
      <c r="E43" s="25"/>
    </row>
    <row r="44" spans="1:14" x14ac:dyDescent="0.25">
      <c r="C44" s="7"/>
      <c r="D44" s="25"/>
      <c r="E44" s="25"/>
    </row>
    <row r="45" spans="1:14" x14ac:dyDescent="0.25">
      <c r="C45" s="7"/>
      <c r="D45" s="25"/>
      <c r="E45" s="25"/>
    </row>
    <row r="46" spans="1:14" x14ac:dyDescent="0.25">
      <c r="C46" s="7"/>
      <c r="D46" s="25"/>
      <c r="E46" s="25"/>
    </row>
    <row r="47" spans="1:14" x14ac:dyDescent="0.25">
      <c r="C47" s="7"/>
      <c r="D47" s="25"/>
      <c r="E47" s="25"/>
    </row>
    <row r="48" spans="1:14" x14ac:dyDescent="0.25">
      <c r="A48" s="17"/>
      <c r="B48" s="17"/>
      <c r="C48" s="17"/>
      <c r="D48" s="26"/>
      <c r="E48" s="26"/>
    </row>
    <row r="49" spans="1:5" x14ac:dyDescent="0.25">
      <c r="A49" s="17"/>
      <c r="B49" s="17"/>
      <c r="C49" s="17"/>
      <c r="D49" s="26"/>
      <c r="E49" s="26"/>
    </row>
    <row r="50" spans="1:5" x14ac:dyDescent="0.25">
      <c r="A50" s="17"/>
      <c r="B50" s="17"/>
      <c r="C50" s="17"/>
      <c r="D50" s="26"/>
      <c r="E50" s="26"/>
    </row>
    <row r="51" spans="1:5" x14ac:dyDescent="0.25">
      <c r="A51" s="17"/>
      <c r="B51" s="17"/>
      <c r="C51" s="17"/>
      <c r="D51" s="26"/>
      <c r="E51" s="26"/>
    </row>
    <row r="52" spans="1:5" x14ac:dyDescent="0.25">
      <c r="A52" s="17"/>
      <c r="B52" s="17"/>
      <c r="C52" s="17"/>
      <c r="D52" s="26"/>
      <c r="E52" s="26"/>
    </row>
    <row r="53" spans="1:5" x14ac:dyDescent="0.25">
      <c r="A53" s="17"/>
      <c r="B53" s="17"/>
      <c r="C53" s="17"/>
      <c r="D53" s="26"/>
      <c r="E53" s="26"/>
    </row>
    <row r="54" spans="1:5" x14ac:dyDescent="0.25">
      <c r="A54" s="17"/>
      <c r="B54" s="17"/>
      <c r="C54" s="17"/>
      <c r="D54" s="26"/>
      <c r="E54" s="26"/>
    </row>
    <row r="55" spans="1:5" x14ac:dyDescent="0.25">
      <c r="C55" s="7"/>
      <c r="D55" s="25"/>
      <c r="E55" s="25"/>
    </row>
  </sheetData>
  <mergeCells count="2">
    <mergeCell ref="A21:B21"/>
    <mergeCell ref="C2:F2"/>
  </mergeCells>
  <pageMargins left="0.7" right="0.7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Utah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Bennett</dc:creator>
  <cp:lastModifiedBy>Monica</cp:lastModifiedBy>
  <cp:lastPrinted>2018-01-23T00:43:37Z</cp:lastPrinted>
  <dcterms:created xsi:type="dcterms:W3CDTF">2018-01-14T03:02:22Z</dcterms:created>
  <dcterms:modified xsi:type="dcterms:W3CDTF">2018-09-10T18:05:16Z</dcterms:modified>
</cp:coreProperties>
</file>