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1 PROGRAMS\02 HABITAT PROGRAMS\HABITAT RESTORATION\PROJECTS\04 NEARSHORE\Crescent Creek\Funding\2018\"/>
    </mc:Choice>
  </mc:AlternateContent>
  <bookViews>
    <workbookView xWindow="0" yWindow="0" windowWidth="11655" windowHeight="87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8" i="1"/>
  <c r="E2" i="1"/>
  <c r="E3" i="1"/>
  <c r="E14" i="1"/>
  <c r="E11" i="1"/>
  <c r="E15" i="1"/>
  <c r="E16" i="1"/>
  <c r="E17" i="1"/>
  <c r="E20" i="1"/>
  <c r="E9" i="1" s="1"/>
  <c r="E4" i="1"/>
  <c r="E19" i="1"/>
  <c r="E5" i="1"/>
  <c r="E6" i="1"/>
  <c r="E8" i="1"/>
  <c r="E7" i="1"/>
  <c r="E10" i="1"/>
  <c r="E23" i="1" l="1"/>
  <c r="C9" i="1"/>
  <c r="E22" i="1"/>
  <c r="E24" i="1" l="1"/>
  <c r="E25" i="1" s="1"/>
  <c r="E26" i="1" s="1"/>
</calcChain>
</file>

<file path=xl/sharedStrings.xml><?xml version="1.0" encoding="utf-8"?>
<sst xmlns="http://schemas.openxmlformats.org/spreadsheetml/2006/main" count="50" uniqueCount="36">
  <si>
    <t>Clearing and grubbing</t>
  </si>
  <si>
    <t>Unit</t>
  </si>
  <si>
    <t>Acre</t>
  </si>
  <si>
    <t>Unit Cost</t>
  </si>
  <si>
    <t>Channel and Bank Excavation</t>
  </si>
  <si>
    <t>CY</t>
  </si>
  <si>
    <t>Woody Debris Installation</t>
  </si>
  <si>
    <t>Channel Substrate Placement</t>
  </si>
  <si>
    <t>Project Management and Oversight</t>
  </si>
  <si>
    <t>Constr Survey</t>
  </si>
  <si>
    <t>SPCC Plan</t>
  </si>
  <si>
    <t>Mobilization (10% of total)</t>
  </si>
  <si>
    <t>LS</t>
  </si>
  <si>
    <t>Amount</t>
  </si>
  <si>
    <t>Quantity</t>
  </si>
  <si>
    <t>erosion/water pollution control</t>
  </si>
  <si>
    <t>TESC plan</t>
  </si>
  <si>
    <t>each</t>
  </si>
  <si>
    <t>Roughened Channel Substrate Placement</t>
  </si>
  <si>
    <t>Scissor Weir Installation</t>
  </si>
  <si>
    <t>Flow bypass and fish exclusion plan</t>
  </si>
  <si>
    <t>Temporary Flow Bypass and Fish Exclusion</t>
  </si>
  <si>
    <t>TON</t>
  </si>
  <si>
    <t>acre</t>
  </si>
  <si>
    <t>TOTAL</t>
  </si>
  <si>
    <t>Contingency (10%)</t>
  </si>
  <si>
    <t>Grand TOTAL</t>
  </si>
  <si>
    <t>Sales tax (8.7%)</t>
  </si>
  <si>
    <t>100% Design</t>
  </si>
  <si>
    <t>Permitting</t>
  </si>
  <si>
    <t>Seeding/Mulching</t>
  </si>
  <si>
    <t>Native Plant Installation</t>
  </si>
  <si>
    <t>Item</t>
  </si>
  <si>
    <t>Monitoring and Reporting</t>
  </si>
  <si>
    <t>30% reduction for onsite wood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</si>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</sst>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6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6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applyBorder="1"/>
    <xf numFmtId="164" fontId="0" fillId="0" borderId="0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K15" sqref="K15"/>
    </sheetView>
  </sheetViews>
  <sheetFormatPr defaultRowHeight="15" x14ac:dyDescent="0.25"/>
  <cols>
    <col min="1" max="1" width="38.5703125" bestFit="1" customWidth="1"/>
    <col min="3" max="3" width="9.140625" style="1"/>
    <col min="4" max="4" width="17.7109375" bestFit="1" customWidth="1"/>
    <col min="5" max="5" width="9.140625" style="1"/>
  </cols>
  <sheetData>
    <row r="1" spans="1:6" x14ac:dyDescent="0.25">
      <c r="A1" s="12" t="s">
        <v>32</v>
      </c>
      <c r="B1" s="12" t="s">
        <v>1</v>
      </c>
      <c r="C1" s="13" t="s">
        <v>3</v>
      </c>
      <c r="D1" s="12" t="s">
        <v>14</v>
      </c>
      <c r="E1" s="13" t="s">
        <v>13</v>
      </c>
    </row>
    <row r="2" spans="1:6" x14ac:dyDescent="0.25">
      <c r="A2" t="s">
        <v>28</v>
      </c>
      <c r="B2" t="s">
        <v>12</v>
      </c>
      <c r="C2" s="1">
        <v>50000</v>
      </c>
      <c r="D2" s="9">
        <v>1</v>
      </c>
      <c r="E2" s="1">
        <f t="shared" ref="E2:E3" si="0">C2*D2</f>
        <v>50000</v>
      </c>
    </row>
    <row r="3" spans="1:6" x14ac:dyDescent="0.25">
      <c r="A3" t="s">
        <v>29</v>
      </c>
      <c r="B3" t="s">
        <v>12</v>
      </c>
      <c r="C3" s="1">
        <v>30000</v>
      </c>
      <c r="D3" s="9">
        <v>1</v>
      </c>
      <c r="E3" s="1">
        <f t="shared" si="0"/>
        <v>30000</v>
      </c>
    </row>
    <row r="4" spans="1:6" x14ac:dyDescent="0.25">
      <c r="A4" s="5" t="s">
        <v>8</v>
      </c>
      <c r="B4" s="5" t="s">
        <v>12</v>
      </c>
      <c r="C4" s="6">
        <v>30000</v>
      </c>
      <c r="D4" s="10">
        <v>1</v>
      </c>
      <c r="E4" s="6">
        <f>C4*D4</f>
        <v>30000</v>
      </c>
    </row>
    <row r="5" spans="1:6" x14ac:dyDescent="0.25">
      <c r="A5" t="s">
        <v>16</v>
      </c>
      <c r="B5" t="s">
        <v>12</v>
      </c>
      <c r="C5" s="1">
        <v>5000</v>
      </c>
      <c r="D5" s="9">
        <v>1</v>
      </c>
      <c r="E5" s="1">
        <f>C5*D5</f>
        <v>5000</v>
      </c>
    </row>
    <row r="6" spans="1:6" x14ac:dyDescent="0.25">
      <c r="A6" s="7" t="s">
        <v>20</v>
      </c>
      <c r="B6" s="7" t="s">
        <v>12</v>
      </c>
      <c r="C6" s="8">
        <v>5000</v>
      </c>
      <c r="D6" s="11">
        <v>1</v>
      </c>
      <c r="E6" s="8">
        <f>C6*D6</f>
        <v>5000</v>
      </c>
    </row>
    <row r="7" spans="1:6" x14ac:dyDescent="0.25">
      <c r="A7" s="5" t="s">
        <v>10</v>
      </c>
      <c r="B7" s="5" t="s">
        <v>12</v>
      </c>
      <c r="C7" s="6">
        <v>1000</v>
      </c>
      <c r="D7" s="10">
        <v>1</v>
      </c>
      <c r="E7" s="6">
        <f>C7*D7</f>
        <v>1000</v>
      </c>
    </row>
    <row r="8" spans="1:6" x14ac:dyDescent="0.25">
      <c r="A8" t="s">
        <v>9</v>
      </c>
      <c r="B8" t="s">
        <v>12</v>
      </c>
      <c r="C8" s="1">
        <v>10000</v>
      </c>
      <c r="D8" s="9">
        <v>1</v>
      </c>
      <c r="E8" s="1">
        <f t="shared" ref="E8" si="1">C8*D8</f>
        <v>10000</v>
      </c>
    </row>
    <row r="9" spans="1:6" x14ac:dyDescent="0.25">
      <c r="A9" t="s">
        <v>11</v>
      </c>
      <c r="B9" t="s">
        <v>12</v>
      </c>
      <c r="C9" s="1">
        <f>SUM(E8,E10:E19)</f>
        <v>208341.5</v>
      </c>
      <c r="D9" s="9">
        <v>1</v>
      </c>
      <c r="E9" s="1">
        <f>SUM(E8,E10:E19)*0.1</f>
        <v>20834.150000000001</v>
      </c>
    </row>
    <row r="10" spans="1:6" x14ac:dyDescent="0.25">
      <c r="A10" t="s">
        <v>0</v>
      </c>
      <c r="B10" t="s">
        <v>2</v>
      </c>
      <c r="C10" s="1">
        <v>4500</v>
      </c>
      <c r="D10" s="9">
        <v>5</v>
      </c>
      <c r="E10" s="1">
        <f>C10*D10</f>
        <v>22500</v>
      </c>
    </row>
    <row r="11" spans="1:6" x14ac:dyDescent="0.25">
      <c r="A11" t="s">
        <v>4</v>
      </c>
      <c r="B11" t="s">
        <v>5</v>
      </c>
      <c r="C11" s="4">
        <v>2.5</v>
      </c>
      <c r="D11" s="9">
        <v>3342</v>
      </c>
      <c r="E11" s="1">
        <f t="shared" ref="E11:E19" si="2">C11*D11</f>
        <v>8355</v>
      </c>
    </row>
    <row r="12" spans="1:6" x14ac:dyDescent="0.25">
      <c r="A12" t="s">
        <v>6</v>
      </c>
      <c r="B12" t="s">
        <v>17</v>
      </c>
      <c r="C12" s="1">
        <v>2500</v>
      </c>
      <c r="D12" s="9">
        <v>49</v>
      </c>
      <c r="E12" s="1">
        <f>(C12*D12)*0.7</f>
        <v>85750</v>
      </c>
      <c r="F12" t="s">
        <v>34</v>
      </c>
    </row>
    <row r="13" spans="1:6" x14ac:dyDescent="0.25">
      <c r="A13" t="s">
        <v>19</v>
      </c>
      <c r="B13" t="s">
        <v>17</v>
      </c>
      <c r="C13" s="1">
        <v>3350</v>
      </c>
      <c r="D13" s="9">
        <v>12</v>
      </c>
      <c r="E13" s="1">
        <f>(C13*D13)*0.7</f>
        <v>28140</v>
      </c>
      <c r="F13" t="s">
        <v>34</v>
      </c>
    </row>
    <row r="14" spans="1:6" x14ac:dyDescent="0.25">
      <c r="A14" t="s">
        <v>18</v>
      </c>
      <c r="B14" t="s">
        <v>22</v>
      </c>
      <c r="C14" s="4">
        <v>33</v>
      </c>
      <c r="D14" s="9">
        <v>640</v>
      </c>
      <c r="E14" s="1">
        <f t="shared" si="2"/>
        <v>21120</v>
      </c>
    </row>
    <row r="15" spans="1:6" x14ac:dyDescent="0.25">
      <c r="A15" t="s">
        <v>7</v>
      </c>
      <c r="B15" t="s">
        <v>5</v>
      </c>
      <c r="C15" s="4">
        <v>40.5</v>
      </c>
      <c r="D15" s="9">
        <v>313</v>
      </c>
      <c r="E15" s="1">
        <f t="shared" si="2"/>
        <v>12676.5</v>
      </c>
    </row>
    <row r="16" spans="1:6" x14ac:dyDescent="0.25">
      <c r="A16" t="s">
        <v>21</v>
      </c>
      <c r="B16" t="s">
        <v>12</v>
      </c>
      <c r="C16" s="1">
        <v>5000</v>
      </c>
      <c r="D16" s="9">
        <v>1</v>
      </c>
      <c r="E16" s="1">
        <f t="shared" si="2"/>
        <v>5000</v>
      </c>
    </row>
    <row r="17" spans="1:5" x14ac:dyDescent="0.25">
      <c r="A17" t="s">
        <v>30</v>
      </c>
      <c r="B17" t="s">
        <v>23</v>
      </c>
      <c r="C17" s="1">
        <v>600</v>
      </c>
      <c r="D17" s="9">
        <v>3</v>
      </c>
      <c r="E17" s="1">
        <f t="shared" si="2"/>
        <v>1800</v>
      </c>
    </row>
    <row r="18" spans="1:5" x14ac:dyDescent="0.25">
      <c r="A18" t="s">
        <v>31</v>
      </c>
      <c r="B18" t="s">
        <v>2</v>
      </c>
      <c r="C18" s="1">
        <v>1000</v>
      </c>
      <c r="D18" s="9">
        <v>3</v>
      </c>
      <c r="E18" s="1">
        <f t="shared" si="2"/>
        <v>3000</v>
      </c>
    </row>
    <row r="19" spans="1:5" x14ac:dyDescent="0.25">
      <c r="A19" s="5" t="s">
        <v>15</v>
      </c>
      <c r="B19" s="5" t="s">
        <v>12</v>
      </c>
      <c r="C19" s="6">
        <v>10000</v>
      </c>
      <c r="D19" s="10">
        <v>1</v>
      </c>
      <c r="E19" s="6">
        <f t="shared" si="2"/>
        <v>10000</v>
      </c>
    </row>
    <row r="20" spans="1:5" x14ac:dyDescent="0.25">
      <c r="A20" t="s">
        <v>33</v>
      </c>
      <c r="B20" t="s">
        <v>12</v>
      </c>
      <c r="C20" s="1">
        <v>30000</v>
      </c>
      <c r="D20" s="9">
        <v>1</v>
      </c>
      <c r="E20" s="1">
        <f>C20*D20</f>
        <v>30000</v>
      </c>
    </row>
    <row r="22" spans="1:5" x14ac:dyDescent="0.25">
      <c r="D22" t="s">
        <v>35</v>
      </c>
      <c r="E22" s="1">
        <f>SUM(E2:E19)</f>
        <v>350175.65</v>
      </c>
    </row>
    <row r="23" spans="1:5" x14ac:dyDescent="0.25">
      <c r="D23" t="s">
        <v>27</v>
      </c>
      <c r="E23" s="1">
        <f>SUM(E8:E19)*0.087</f>
        <v>19938.28155</v>
      </c>
    </row>
    <row r="24" spans="1:5" x14ac:dyDescent="0.25">
      <c r="D24" t="s">
        <v>24</v>
      </c>
      <c r="E24" s="1">
        <f>E22+E23</f>
        <v>370113.93155000004</v>
      </c>
    </row>
    <row r="25" spans="1:5" x14ac:dyDescent="0.25">
      <c r="D25" t="s">
        <v>25</v>
      </c>
      <c r="E25" s="1">
        <f>E24*0.1</f>
        <v>37011.393155000005</v>
      </c>
    </row>
    <row r="26" spans="1:5" x14ac:dyDescent="0.25">
      <c r="D26" s="2" t="s">
        <v>26</v>
      </c>
      <c r="E26" s="3">
        <f>E24+E25</f>
        <v>407125.32470500004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Mickelson</dc:creator>
  <cp:lastModifiedBy>Eric Mickelson</cp:lastModifiedBy>
  <dcterms:created xsi:type="dcterms:W3CDTF">2018-02-07T00:15:27Z</dcterms:created>
  <dcterms:modified xsi:type="dcterms:W3CDTF">2018-02-07T01:23:50Z</dcterms:modified>
</cp:coreProperties>
</file>