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0" yWindow="120" windowWidth="19425" windowHeight="10905" tabRatio="500"/>
  </bookViews>
  <sheets>
    <sheet name="Sheet1" sheetId="1" r:id="rId1"/>
    <sheet name="Sheet2" sheetId="2" r:id="rId2"/>
  </sheets>
  <definedNames>
    <definedName name="_xlnm.Print_Area" localSheetId="0">Sheet1!$A$1:$F$23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  <c r="F7" i="1" l="1"/>
  <c r="F9" i="1"/>
  <c r="F11" i="1"/>
  <c r="F13" i="1"/>
  <c r="F17" i="1"/>
  <c r="F18" i="1"/>
  <c r="F19" i="1"/>
  <c r="F20" i="1"/>
  <c r="G20" i="1"/>
  <c r="F14" i="1"/>
  <c r="F6" i="1"/>
  <c r="F12" i="1"/>
</calcChain>
</file>

<file path=xl/sharedStrings.xml><?xml version="1.0" encoding="utf-8"?>
<sst xmlns="http://schemas.openxmlformats.org/spreadsheetml/2006/main" count="46" uniqueCount="39">
  <si>
    <t>year</t>
  </si>
  <si>
    <t xml:space="preserve">Work Item </t>
  </si>
  <si>
    <t>Unit</t>
  </si>
  <si>
    <t>No. Units</t>
  </si>
  <si>
    <t>Cost/ Unit</t>
  </si>
  <si>
    <t xml:space="preserve">Cost </t>
  </si>
  <si>
    <t>Description and Rational</t>
  </si>
  <si>
    <t>-</t>
  </si>
  <si>
    <t>Misc equipment</t>
  </si>
  <si>
    <t>Contract Administration</t>
  </si>
  <si>
    <t xml:space="preserve">Materials </t>
  </si>
  <si>
    <t>Subtotal Materials</t>
  </si>
  <si>
    <t>the USFS will donate wood as a sponsor match as per SRFB requirements</t>
  </si>
  <si>
    <t>Day</t>
  </si>
  <si>
    <t>Seedlings</t>
  </si>
  <si>
    <t>COST ESTIMATES - 2014-2016</t>
  </si>
  <si>
    <t>For the Restoration of Riparian Function in the IMW Study Area (Charley, North Fork, and South Fork Asotin Creeks</t>
  </si>
  <si>
    <t>tree</t>
  </si>
  <si>
    <t>USFS and WDFW personnel and misc equipment and supplies for planting, weed control and maintenance of restoration sites</t>
  </si>
  <si>
    <t>Riparian Planting and Weed Control</t>
  </si>
  <si>
    <t>Planting Contractor</t>
  </si>
  <si>
    <t>Development of Management Plan and Coordination</t>
  </si>
  <si>
    <t xml:space="preserve">Project Management and Permitting </t>
  </si>
  <si>
    <t>ACCD to manage contractors and secure necessary permits</t>
  </si>
  <si>
    <t>Subtotal Restoration</t>
  </si>
  <si>
    <t>Subtotal</t>
  </si>
  <si>
    <t>TOTAL</t>
  </si>
  <si>
    <t>* Donations by WDFW and USFS</t>
  </si>
  <si>
    <t>Purchase of Seedlings, Bio Matting, materials</t>
  </si>
  <si>
    <t>acre</t>
  </si>
  <si>
    <t>Biologist day</t>
  </si>
  <si>
    <t xml:space="preserve">2 weeks per year for three years </t>
  </si>
  <si>
    <t>Field Inspection and Implementation Monitoring</t>
  </si>
  <si>
    <t>Manager</t>
  </si>
  <si>
    <t>IMW coordinator to develop management plan and identify high priority planting areas</t>
  </si>
  <si>
    <t>plant 2500 trees and shrubs and maintenance of seedlings for 1-2 years</t>
  </si>
  <si>
    <t>Weed Control and Site Preparation Contractor</t>
  </si>
  <si>
    <t>matting to prevent weed encroachment on seedlings, planting equipment, and seedling purchase (~ 1250 seedlings)</t>
  </si>
  <si>
    <t xml:space="preserve">treatment of ~ 20 acres, twice a year for 2 years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</si>
</sst>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</numFmts>
  <fonts count="11" x14ac:knownFonts="1">
    <font>
      <sz val="12"/>
      <name val="Verdana"/>
    </font>
    <font>
      <sz val="12"/>
      <name val="Verdana"/>
      <family val="2"/>
    </font>
    <font>
      <sz val="8"/>
      <name val="Verdan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right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1" fontId="5" fillId="0" borderId="1" xfId="1" applyNumberFormat="1" applyFont="1" applyBorder="1" applyAlignment="1" applyProtection="1">
      <alignment horizontal="center" wrapText="1"/>
      <protection locked="0"/>
    </xf>
    <xf numFmtId="43" fontId="5" fillId="0" borderId="1" xfId="1" applyNumberFormat="1" applyFont="1" applyBorder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43" fontId="5" fillId="0" borderId="0" xfId="1" applyNumberFormat="1" applyFont="1" applyBorder="1" applyAlignment="1" applyProtection="1">
      <alignment horizontal="right"/>
      <protection locked="0"/>
    </xf>
    <xf numFmtId="1" fontId="5" fillId="0" borderId="0" xfId="1" applyNumberFormat="1" applyFont="1" applyBorder="1" applyAlignment="1" applyProtection="1">
      <alignment horizontal="center" vertical="top" wrapText="1"/>
      <protection locked="0"/>
    </xf>
    <xf numFmtId="43" fontId="5" fillId="0" borderId="0" xfId="1" applyNumberFormat="1" applyFont="1" applyBorder="1" applyAlignment="1" applyProtection="1">
      <alignment horizontal="right" vertical="top" wrapText="1"/>
      <protection locked="0"/>
    </xf>
    <xf numFmtId="3" fontId="5" fillId="0" borderId="0" xfId="1" applyNumberFormat="1" applyFont="1" applyBorder="1" applyAlignment="1" applyProtection="1">
      <alignment horizontal="right" vertical="top" wrapText="1"/>
      <protection locked="0"/>
    </xf>
    <xf numFmtId="1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3" fontId="5" fillId="0" borderId="1" xfId="1" applyNumberFormat="1" applyFont="1" applyBorder="1" applyAlignment="1" applyProtection="1">
      <alignment horizontal="right" wrapText="1"/>
      <protection locked="0"/>
    </xf>
    <xf numFmtId="1" fontId="3" fillId="0" borderId="0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3" fontId="3" fillId="0" borderId="0" xfId="2" applyNumberFormat="1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3" fontId="4" fillId="0" borderId="0" xfId="0" applyNumberFormat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43" fontId="5" fillId="0" borderId="5" xfId="1" applyNumberFormat="1" applyFont="1" applyBorder="1" applyAlignment="1" applyProtection="1">
      <alignment horizontal="left" wrapText="1"/>
      <protection locked="0"/>
    </xf>
    <xf numFmtId="1" fontId="5" fillId="0" borderId="5" xfId="1" applyNumberFormat="1" applyFont="1" applyBorder="1" applyAlignment="1" applyProtection="1">
      <alignment horizontal="center" wrapText="1"/>
      <protection locked="0"/>
    </xf>
    <xf numFmtId="3" fontId="5" fillId="0" borderId="5" xfId="1" applyNumberFormat="1" applyFont="1" applyBorder="1" applyAlignment="1" applyProtection="1">
      <alignment horizontal="right" wrapText="1"/>
      <protection locked="0"/>
    </xf>
    <xf numFmtId="1" fontId="3" fillId="0" borderId="2" xfId="0" applyNumberFormat="1" applyFont="1" applyBorder="1" applyAlignment="1" applyProtection="1">
      <alignment horizontal="left"/>
      <protection locked="0"/>
    </xf>
    <xf numFmtId="1" fontId="3" fillId="0" borderId="3" xfId="0" applyNumberFormat="1" applyFont="1" applyBorder="1" applyAlignment="1" applyProtection="1">
      <alignment horizontal="left"/>
      <protection locked="0"/>
    </xf>
    <xf numFmtId="1" fontId="3" fillId="0" borderId="3" xfId="0" applyNumberFormat="1" applyFont="1" applyBorder="1" applyAlignment="1" applyProtection="1">
      <alignment horizontal="center"/>
      <protection locked="0"/>
    </xf>
    <xf numFmtId="1" fontId="3" fillId="0" borderId="3" xfId="0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/>
      <protection locked="0"/>
    </xf>
    <xf numFmtId="43" fontId="5" fillId="0" borderId="5" xfId="1" applyNumberFormat="1" applyFont="1" applyBorder="1" applyAlignment="1" applyProtection="1">
      <alignment horizontal="right" wrapText="1"/>
      <protection locked="0"/>
    </xf>
    <xf numFmtId="1" fontId="7" fillId="0" borderId="2" xfId="0" applyNumberFormat="1" applyFont="1" applyBorder="1" applyAlignment="1" applyProtection="1">
      <alignment horizontal="left"/>
      <protection locked="0"/>
    </xf>
    <xf numFmtId="1" fontId="7" fillId="0" borderId="3" xfId="0" applyNumberFormat="1" applyFont="1" applyBorder="1" applyAlignment="1" applyProtection="1">
      <alignment horizontal="left"/>
      <protection locked="0"/>
    </xf>
    <xf numFmtId="1" fontId="7" fillId="0" borderId="3" xfId="0" applyNumberFormat="1" applyFont="1" applyBorder="1" applyAlignment="1" applyProtection="1">
      <alignment horizontal="center"/>
      <protection locked="0"/>
    </xf>
    <xf numFmtId="1" fontId="7" fillId="0" borderId="3" xfId="0" applyNumberFormat="1" applyFont="1" applyBorder="1" applyAlignment="1" applyProtection="1">
      <alignment horizontal="right"/>
      <protection locked="0"/>
    </xf>
    <xf numFmtId="1" fontId="7" fillId="0" borderId="6" xfId="0" applyNumberFormat="1" applyFont="1" applyBorder="1" applyAlignment="1" applyProtection="1">
      <alignment horizontal="left"/>
      <protection locked="0"/>
    </xf>
    <xf numFmtId="1" fontId="7" fillId="0" borderId="7" xfId="0" applyNumberFormat="1" applyFont="1" applyBorder="1" applyAlignment="1" applyProtection="1">
      <alignment horizontal="left"/>
      <protection locked="0"/>
    </xf>
    <xf numFmtId="1" fontId="7" fillId="0" borderId="7" xfId="0" applyNumberFormat="1" applyFont="1" applyBorder="1" applyAlignment="1" applyProtection="1">
      <alignment horizontal="center"/>
      <protection locked="0"/>
    </xf>
    <xf numFmtId="1" fontId="7" fillId="0" borderId="7" xfId="0" applyNumberFormat="1" applyFont="1" applyBorder="1" applyAlignment="1" applyProtection="1">
      <alignment horizontal="right"/>
      <protection locked="0"/>
    </xf>
    <xf numFmtId="3" fontId="7" fillId="0" borderId="8" xfId="2" applyNumberFormat="1" applyFont="1" applyBorder="1" applyAlignment="1" applyProtection="1">
      <alignment horizontal="right"/>
      <protection locked="0"/>
    </xf>
    <xf numFmtId="2" fontId="4" fillId="0" borderId="5" xfId="0" applyNumberFormat="1" applyFont="1" applyBorder="1" applyAlignment="1" applyProtection="1">
      <alignment horizontal="right" wrapText="1"/>
      <protection locked="0"/>
    </xf>
    <xf numFmtId="2" fontId="4" fillId="0" borderId="1" xfId="0" applyNumberFormat="1" applyFont="1" applyBorder="1" applyAlignment="1" applyProtection="1">
      <alignment horizontal="right" wrapText="1"/>
      <protection locked="0"/>
    </xf>
    <xf numFmtId="1" fontId="5" fillId="0" borderId="1" xfId="1" applyNumberFormat="1" applyFont="1" applyFill="1" applyBorder="1" applyAlignment="1" applyProtection="1">
      <alignment horizontal="center" wrapText="1"/>
      <protection locked="0"/>
    </xf>
    <xf numFmtId="165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1" fontId="7" fillId="0" borderId="0" xfId="0" applyNumberFormat="1" applyFont="1" applyBorder="1" applyAlignment="1" applyProtection="1">
      <alignment horizontal="left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1" fontId="7" fillId="0" borderId="0" xfId="0" applyNumberFormat="1" applyFont="1" applyBorder="1" applyAlignment="1" applyProtection="1">
      <alignment horizontal="right"/>
      <protection locked="0"/>
    </xf>
    <xf numFmtId="165" fontId="7" fillId="0" borderId="0" xfId="2" applyNumberFormat="1" applyFont="1" applyFill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43" fontId="5" fillId="2" borderId="1" xfId="1" applyNumberFormat="1" applyFont="1" applyFill="1" applyBorder="1" applyAlignment="1" applyProtection="1">
      <alignment horizontal="left" wrapText="1"/>
      <protection locked="0"/>
    </xf>
    <xf numFmtId="1" fontId="5" fillId="2" borderId="1" xfId="1" applyNumberFormat="1" applyFont="1" applyFill="1" applyBorder="1" applyAlignment="1" applyProtection="1">
      <alignment horizontal="center" wrapText="1"/>
      <protection locked="0"/>
    </xf>
    <xf numFmtId="3" fontId="5" fillId="2" borderId="1" xfId="1" applyNumberFormat="1" applyFont="1" applyFill="1" applyBorder="1" applyAlignment="1" applyProtection="1">
      <alignment horizontal="right" wrapText="1"/>
      <protection locked="0"/>
    </xf>
    <xf numFmtId="1" fontId="7" fillId="2" borderId="0" xfId="0" applyNumberFormat="1" applyFont="1" applyFill="1" applyBorder="1" applyAlignment="1" applyProtection="1">
      <alignment horizontal="left"/>
      <protection locked="0"/>
    </xf>
    <xf numFmtId="1" fontId="7" fillId="2" borderId="0" xfId="0" applyNumberFormat="1" applyFont="1" applyFill="1" applyBorder="1" applyAlignment="1" applyProtection="1">
      <alignment horizontal="center"/>
      <protection locked="0"/>
    </xf>
    <xf numFmtId="1" fontId="7" fillId="2" borderId="0" xfId="0" applyNumberFormat="1" applyFont="1" applyFill="1" applyBorder="1" applyAlignment="1" applyProtection="1">
      <alignment horizontal="right"/>
      <protection locked="0"/>
    </xf>
    <xf numFmtId="165" fontId="7" fillId="2" borderId="0" xfId="2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wrapText="1"/>
      <protection locked="0"/>
    </xf>
    <xf numFmtId="3" fontId="4" fillId="0" borderId="0" xfId="0" applyNumberFormat="1" applyFont="1" applyAlignment="1" applyProtection="1">
      <alignment wrapText="1"/>
      <protection locked="0"/>
    </xf>
    <xf numFmtId="44" fontId="6" fillId="0" borderId="0" xfId="0" applyNumberFormat="1" applyFont="1" applyBorder="1" applyAlignment="1" applyProtection="1">
      <alignment wrapText="1"/>
      <protection locked="0"/>
    </xf>
    <xf numFmtId="44" fontId="4" fillId="0" borderId="0" xfId="0" applyNumberFormat="1" applyFont="1" applyFill="1" applyAlignment="1" applyProtection="1">
      <alignment wrapText="1"/>
      <protection locked="0"/>
    </xf>
    <xf numFmtId="43" fontId="5" fillId="2" borderId="1" xfId="1" applyNumberFormat="1" applyFont="1" applyFill="1" applyBorder="1" applyAlignment="1" applyProtection="1">
      <alignment horizontal="right" wrapText="1"/>
      <protection locked="0"/>
    </xf>
    <xf numFmtId="166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164" fontId="4" fillId="0" borderId="0" xfId="1" applyNumberFormat="1" applyFont="1" applyAlignment="1" applyProtection="1">
      <alignment wrapText="1"/>
      <protection locked="0"/>
    </xf>
    <xf numFmtId="43" fontId="4" fillId="0" borderId="0" xfId="0" applyNumberFormat="1" applyFont="1" applyAlignment="1" applyProtection="1">
      <alignment wrapText="1"/>
      <protection locked="0"/>
    </xf>
    <xf numFmtId="43" fontId="5" fillId="0" borderId="1" xfId="1" applyNumberFormat="1" applyFont="1" applyBorder="1" applyAlignment="1" applyProtection="1">
      <alignment horizontal="right" wrapText="1"/>
      <protection locked="0"/>
    </xf>
    <xf numFmtId="2" fontId="5" fillId="0" borderId="5" xfId="1" applyNumberFormat="1" applyFont="1" applyBorder="1" applyAlignment="1" applyProtection="1">
      <alignment horizontal="center" wrapText="1"/>
      <protection locked="0"/>
    </xf>
    <xf numFmtId="2" fontId="3" fillId="0" borderId="0" xfId="0" applyNumberFormat="1" applyFont="1" applyBorder="1" applyAlignment="1" applyProtection="1">
      <alignment horizontal="left"/>
      <protection locked="0"/>
    </xf>
    <xf numFmtId="1" fontId="10" fillId="0" borderId="9" xfId="0" applyNumberFormat="1" applyFont="1" applyBorder="1" applyAlignment="1" applyProtection="1">
      <alignment horizontal="center"/>
      <protection locked="0"/>
    </xf>
    <xf numFmtId="1" fontId="10" fillId="0" borderId="10" xfId="0" applyNumberFormat="1" applyFont="1" applyBorder="1" applyAlignment="1" applyProtection="1">
      <alignment horizontal="center"/>
      <protection locked="0"/>
    </xf>
    <xf numFmtId="1" fontId="10" fillId="0" borderId="11" xfId="0" applyNumberFormat="1" applyFont="1" applyBorder="1" applyAlignment="1" applyProtection="1">
      <alignment horizontal="center"/>
      <protection locked="0"/>
    </xf>
    <xf numFmtId="1" fontId="10" fillId="0" borderId="12" xfId="0" applyNumberFormat="1" applyFont="1" applyBorder="1" applyAlignment="1" applyProtection="1">
      <alignment horizontal="center" wrapText="1"/>
      <protection locked="0"/>
    </xf>
    <xf numFmtId="1" fontId="10" fillId="0" borderId="13" xfId="0" applyNumberFormat="1" applyFont="1" applyBorder="1" applyAlignment="1" applyProtection="1">
      <alignment horizontal="center" wrapText="1"/>
      <protection locked="0"/>
    </xf>
    <xf numFmtId="1" fontId="10" fillId="0" borderId="14" xfId="0" applyNumberFormat="1" applyFont="1" applyBorder="1" applyAlignment="1" applyProtection="1">
      <alignment horizontal="center" wrapText="1"/>
      <protection locked="0"/>
    </xf>
  </cellXfs>
  <cellStyles count="49">
    <cellStyle name="Comma" xfId="1" builtinId="3"/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8"/>
  <sheetViews>
    <sheetView showGridLines="0" tabSelected="1" topLeftCell="A4" zoomScale="115" zoomScaleNormal="115" zoomScalePageLayoutView="150" workbookViewId="0">
      <selection activeCell="B7" sqref="B7"/>
    </sheetView>
  </sheetViews>
  <sheetFormatPr defaultColWidth="6.59765625" defaultRowHeight="15" x14ac:dyDescent="0.25"/>
  <cols>
    <col min="1" max="1" width="15.8984375" style="25" customWidth="1"/>
    <col min="2" max="2" width="35.59765625" style="25" customWidth="1"/>
    <col min="3" max="3" width="9.8984375" style="25" customWidth="1"/>
    <col min="4" max="4" width="6.19921875" style="9" bestFit="1" customWidth="1"/>
    <col min="5" max="5" width="7.5" style="10" customWidth="1"/>
    <col min="6" max="6" width="8.09765625" style="11" bestFit="1" customWidth="1"/>
    <col min="7" max="7" width="9.5" style="12" customWidth="1"/>
    <col min="8" max="9" width="8.796875" style="25" bestFit="1" customWidth="1"/>
    <col min="10" max="10" width="9" style="25" bestFit="1" customWidth="1"/>
    <col min="11" max="11" width="6.59765625" style="25"/>
    <col min="12" max="12" width="8.796875" style="25" bestFit="1" customWidth="1"/>
    <col min="13" max="16384" width="6.59765625" style="25"/>
  </cols>
  <sheetData>
    <row r="1" spans="1:12" s="20" customFormat="1" ht="18" customHeight="1" x14ac:dyDescent="0.3">
      <c r="A1" s="75" t="s">
        <v>15</v>
      </c>
      <c r="B1" s="76"/>
      <c r="C1" s="76"/>
      <c r="D1" s="76"/>
      <c r="E1" s="76"/>
      <c r="F1" s="77"/>
      <c r="G1" s="12"/>
    </row>
    <row r="2" spans="1:12" s="20" customFormat="1" ht="39" customHeight="1" thickBot="1" x14ac:dyDescent="0.35">
      <c r="A2" s="78" t="s">
        <v>16</v>
      </c>
      <c r="B2" s="79"/>
      <c r="C2" s="79"/>
      <c r="D2" s="79"/>
      <c r="E2" s="79"/>
      <c r="F2" s="80"/>
      <c r="G2" s="12"/>
    </row>
    <row r="3" spans="1:12" s="20" customFormat="1" x14ac:dyDescent="0.25">
      <c r="A3" s="14"/>
      <c r="B3" s="14"/>
      <c r="C3" s="15"/>
      <c r="D3" s="9"/>
      <c r="E3" s="10"/>
      <c r="F3" s="11"/>
      <c r="G3" s="12"/>
    </row>
    <row r="4" spans="1:12" s="21" customFormat="1" ht="30" x14ac:dyDescent="0.25">
      <c r="A4" s="1" t="s">
        <v>1</v>
      </c>
      <c r="B4" s="1" t="s">
        <v>6</v>
      </c>
      <c r="C4" s="1" t="s">
        <v>2</v>
      </c>
      <c r="D4" s="2" t="s">
        <v>3</v>
      </c>
      <c r="E4" s="3" t="s">
        <v>4</v>
      </c>
      <c r="F4" s="4" t="s">
        <v>5</v>
      </c>
      <c r="L4" s="68"/>
    </row>
    <row r="5" spans="1:12" s="21" customFormat="1" ht="21" customHeight="1" x14ac:dyDescent="0.25">
      <c r="A5" s="49" t="s">
        <v>10</v>
      </c>
      <c r="B5" s="1"/>
      <c r="C5" s="1"/>
      <c r="D5" s="2"/>
      <c r="E5" s="3"/>
      <c r="F5" s="4"/>
    </row>
    <row r="6" spans="1:12" s="21" customFormat="1" ht="30" x14ac:dyDescent="0.25">
      <c r="A6" s="55" t="s">
        <v>14</v>
      </c>
      <c r="B6" s="55" t="s">
        <v>12</v>
      </c>
      <c r="C6" s="56" t="s">
        <v>17</v>
      </c>
      <c r="D6" s="57">
        <v>1500</v>
      </c>
      <c r="E6" s="67">
        <v>2</v>
      </c>
      <c r="F6" s="58">
        <f>D6*E6</f>
        <v>3000</v>
      </c>
      <c r="I6" s="64">
        <f>SUM(F6,F7,F8,F12)</f>
        <v>23670</v>
      </c>
    </row>
    <row r="7" spans="1:12" s="21" customFormat="1" ht="45" x14ac:dyDescent="0.25">
      <c r="A7" s="55" t="s">
        <v>8</v>
      </c>
      <c r="B7" s="55" t="s">
        <v>18</v>
      </c>
      <c r="C7" s="56" t="s">
        <v>7</v>
      </c>
      <c r="D7" s="57" t="s">
        <v>7</v>
      </c>
      <c r="E7" s="67">
        <v>4500</v>
      </c>
      <c r="F7" s="58">
        <f>E7</f>
        <v>4500</v>
      </c>
    </row>
    <row r="8" spans="1:12" s="21" customFormat="1" ht="45" x14ac:dyDescent="0.25">
      <c r="A8" s="22" t="s">
        <v>28</v>
      </c>
      <c r="B8" s="22" t="s">
        <v>37</v>
      </c>
      <c r="C8" s="6" t="s">
        <v>13</v>
      </c>
      <c r="D8" s="5" t="s">
        <v>7</v>
      </c>
      <c r="E8" s="72" t="s">
        <v>7</v>
      </c>
      <c r="F8" s="16">
        <v>6170</v>
      </c>
      <c r="H8" s="68"/>
      <c r="I8" s="68"/>
    </row>
    <row r="9" spans="1:12" s="23" customFormat="1" ht="15.75" thickBot="1" x14ac:dyDescent="0.3">
      <c r="A9" s="30" t="s">
        <v>11</v>
      </c>
      <c r="B9" s="31"/>
      <c r="C9" s="31"/>
      <c r="D9" s="32"/>
      <c r="E9" s="33"/>
      <c r="F9" s="34">
        <f>SUM(F6:F8)</f>
        <v>13670</v>
      </c>
    </row>
    <row r="10" spans="1:12" s="21" customFormat="1" ht="31.5" customHeight="1" thickTop="1" x14ac:dyDescent="0.25">
      <c r="A10" s="49" t="s">
        <v>19</v>
      </c>
      <c r="B10" s="1"/>
      <c r="C10" s="1"/>
      <c r="D10" s="2"/>
      <c r="E10" s="3"/>
      <c r="F10" s="4"/>
      <c r="H10" s="69"/>
      <c r="I10" s="70"/>
    </row>
    <row r="11" spans="1:12" s="21" customFormat="1" ht="28.5" customHeight="1" x14ac:dyDescent="0.25">
      <c r="A11" s="26" t="s">
        <v>21</v>
      </c>
      <c r="B11" s="26" t="s">
        <v>34</v>
      </c>
      <c r="C11" s="27" t="s">
        <v>30</v>
      </c>
      <c r="D11" s="54">
        <v>20</v>
      </c>
      <c r="E11" s="45">
        <v>250</v>
      </c>
      <c r="F11" s="29">
        <f>D11*E11</f>
        <v>5000</v>
      </c>
      <c r="H11" s="71"/>
      <c r="I11" s="71"/>
    </row>
    <row r="12" spans="1:12" s="21" customFormat="1" ht="31.5" customHeight="1" x14ac:dyDescent="0.25">
      <c r="A12" s="26" t="s">
        <v>20</v>
      </c>
      <c r="B12" s="26" t="s">
        <v>35</v>
      </c>
      <c r="C12" s="27" t="s">
        <v>17</v>
      </c>
      <c r="D12" s="73">
        <v>2500</v>
      </c>
      <c r="E12" s="45">
        <v>4</v>
      </c>
      <c r="F12" s="29">
        <f>D12*E12</f>
        <v>10000</v>
      </c>
    </row>
    <row r="13" spans="1:12" s="21" customFormat="1" ht="30" x14ac:dyDescent="0.25">
      <c r="A13" s="26" t="s">
        <v>36</v>
      </c>
      <c r="B13" s="26" t="s">
        <v>38</v>
      </c>
      <c r="C13" s="27" t="s">
        <v>29</v>
      </c>
      <c r="D13" s="28">
        <v>40</v>
      </c>
      <c r="E13" s="45">
        <v>150</v>
      </c>
      <c r="F13" s="29">
        <f t="shared" ref="F13" si="0">E13*D13</f>
        <v>6000</v>
      </c>
    </row>
    <row r="14" spans="1:12" s="21" customFormat="1" ht="45" x14ac:dyDescent="0.25">
      <c r="A14" s="22" t="s">
        <v>32</v>
      </c>
      <c r="B14" s="22" t="s">
        <v>31</v>
      </c>
      <c r="C14" s="27" t="s">
        <v>30</v>
      </c>
      <c r="D14" s="47">
        <v>30</v>
      </c>
      <c r="E14" s="45">
        <v>250</v>
      </c>
      <c r="F14" s="29">
        <f>E14*D14</f>
        <v>7500</v>
      </c>
    </row>
    <row r="15" spans="1:12" s="21" customFormat="1" ht="30" x14ac:dyDescent="0.25">
      <c r="A15" s="22" t="s">
        <v>22</v>
      </c>
      <c r="B15" s="22" t="s">
        <v>23</v>
      </c>
      <c r="C15" s="27" t="s">
        <v>33</v>
      </c>
      <c r="D15" s="47" t="s">
        <v>7</v>
      </c>
      <c r="E15" s="45" t="s">
        <v>7</v>
      </c>
      <c r="F15" s="29">
        <v>5000</v>
      </c>
      <c r="I15" s="64"/>
    </row>
    <row r="16" spans="1:12" s="21" customFormat="1" x14ac:dyDescent="0.25">
      <c r="A16" s="22"/>
      <c r="B16" s="22"/>
      <c r="C16" s="6"/>
      <c r="D16" s="5"/>
      <c r="E16" s="46"/>
      <c r="F16" s="16"/>
    </row>
    <row r="17" spans="1:9" s="23" customFormat="1" ht="15.75" thickBot="1" x14ac:dyDescent="0.3">
      <c r="A17" s="30" t="s">
        <v>24</v>
      </c>
      <c r="B17" s="31"/>
      <c r="C17" s="31"/>
      <c r="D17" s="32"/>
      <c r="E17" s="33"/>
      <c r="F17" s="34">
        <f>SUM(F11:F16)</f>
        <v>33500</v>
      </c>
    </row>
    <row r="18" spans="1:9" s="8" customFormat="1" ht="27.95" customHeight="1" thickTop="1" thickBot="1" x14ac:dyDescent="0.3">
      <c r="A18" s="40" t="s">
        <v>25</v>
      </c>
      <c r="B18" s="41"/>
      <c r="C18" s="41"/>
      <c r="D18" s="42"/>
      <c r="E18" s="43"/>
      <c r="F18" s="44">
        <f>F17+F9</f>
        <v>47170</v>
      </c>
      <c r="H18" s="65"/>
    </row>
    <row r="19" spans="1:9" s="7" customFormat="1" ht="15.75" thickTop="1" x14ac:dyDescent="0.25">
      <c r="A19" s="26" t="s">
        <v>9</v>
      </c>
      <c r="B19" s="26"/>
      <c r="C19" s="27" t="s">
        <v>0</v>
      </c>
      <c r="D19" s="28">
        <v>1</v>
      </c>
      <c r="E19" s="35">
        <v>0.06</v>
      </c>
      <c r="F19" s="29">
        <f>E19*F18</f>
        <v>2830.2</v>
      </c>
      <c r="I19" s="66"/>
    </row>
    <row r="20" spans="1:9" s="8" customFormat="1" ht="21.95" customHeight="1" thickBot="1" x14ac:dyDescent="0.3">
      <c r="A20" s="36" t="s">
        <v>26</v>
      </c>
      <c r="B20" s="37"/>
      <c r="C20" s="37"/>
      <c r="D20" s="38"/>
      <c r="E20" s="39"/>
      <c r="F20" s="48">
        <f>+F19+F18</f>
        <v>50000.2</v>
      </c>
      <c r="G20" s="63">
        <f>F20*0.15</f>
        <v>7500.0299999999988</v>
      </c>
      <c r="H20" s="63"/>
    </row>
    <row r="21" spans="1:9" s="8" customFormat="1" ht="21.95" customHeight="1" thickTop="1" x14ac:dyDescent="0.25">
      <c r="A21" s="50"/>
      <c r="B21" s="50"/>
      <c r="C21" s="50"/>
      <c r="D21" s="51"/>
      <c r="E21" s="52"/>
      <c r="F21" s="53"/>
    </row>
    <row r="22" spans="1:9" s="8" customFormat="1" x14ac:dyDescent="0.25">
      <c r="A22" s="59" t="s">
        <v>27</v>
      </c>
      <c r="B22" s="59"/>
      <c r="C22" s="59"/>
      <c r="D22" s="60"/>
      <c r="E22" s="61"/>
      <c r="F22" s="62"/>
    </row>
    <row r="23" spans="1:9" s="23" customFormat="1" x14ac:dyDescent="0.25">
      <c r="A23" s="13"/>
      <c r="B23" s="13"/>
      <c r="C23" s="24"/>
      <c r="D23" s="13"/>
      <c r="E23" s="17"/>
      <c r="F23" s="18"/>
      <c r="G23" s="19"/>
    </row>
    <row r="24" spans="1:9" x14ac:dyDescent="0.25">
      <c r="A24" s="13"/>
      <c r="B24" s="13"/>
      <c r="C24" s="24"/>
    </row>
    <row r="25" spans="1:9" x14ac:dyDescent="0.25">
      <c r="A25" s="13"/>
      <c r="B25" s="13"/>
      <c r="C25" s="24"/>
    </row>
    <row r="26" spans="1:9" x14ac:dyDescent="0.25">
      <c r="A26" s="13"/>
      <c r="B26" s="74"/>
      <c r="C26" s="24"/>
    </row>
    <row r="27" spans="1:9" x14ac:dyDescent="0.25">
      <c r="A27" s="13"/>
      <c r="B27" s="13"/>
      <c r="C27" s="24"/>
    </row>
    <row r="28" spans="1:9" x14ac:dyDescent="0.25">
      <c r="A28" s="13"/>
      <c r="B28" s="13"/>
      <c r="C28" s="24"/>
    </row>
  </sheetData>
  <sortState ref="A6:F34">
    <sortCondition ref="D7:D34"/>
  </sortState>
  <mergeCells count="2">
    <mergeCell ref="A1:F1"/>
    <mergeCell ref="A2:F2"/>
  </mergeCells>
  <phoneticPr fontId="2" type="noConversion"/>
  <pageMargins left="0.5" right="0" top="0.5" bottom="0.25" header="0.5" footer="0.5"/>
  <pageSetup scale="86" orientation="portrait" horizontalDpi="4294967292" verticalDpi="4294967292"/>
  <ignoredErrors>
    <ignoredError sqref="F11:F13 F6:F7 F17:F20 F15" unlockedFormula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defaultColWidth="11.09765625" defaultRowHeight="15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 Bennett</dc:creator>
  <cp:lastModifiedBy>Windows User</cp:lastModifiedBy>
  <cp:lastPrinted>2011-07-28T17:00:49Z</cp:lastPrinted>
  <dcterms:created xsi:type="dcterms:W3CDTF">2010-06-17T01:59:22Z</dcterms:created>
  <dcterms:modified xsi:type="dcterms:W3CDTF">2013-07-30T00:07:36Z</dcterms:modified>
</cp:coreProperties>
</file>