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4675" windowHeight="119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0" i="1" l="1"/>
  <c r="J10" i="1"/>
  <c r="K12" i="1" s="1"/>
  <c r="I7" i="1"/>
  <c r="I8" i="1"/>
  <c r="I9" i="1"/>
  <c r="H7" i="1"/>
  <c r="H8" i="1"/>
  <c r="H9" i="1"/>
  <c r="H3" i="1"/>
  <c r="F10" i="1"/>
  <c r="B10" i="1"/>
  <c r="G7" i="1" l="1"/>
  <c r="G9" i="1"/>
  <c r="G8" i="1"/>
  <c r="I6" i="1"/>
  <c r="I5" i="1"/>
  <c r="I4" i="1"/>
  <c r="I3" i="1"/>
  <c r="G3" i="1" s="1"/>
  <c r="H4" i="1"/>
  <c r="H5" i="1"/>
  <c r="G5" i="1" s="1"/>
  <c r="H6" i="1"/>
  <c r="E10" i="1"/>
  <c r="D10" i="1"/>
  <c r="C10" i="1"/>
  <c r="I10" i="1" l="1"/>
  <c r="G6" i="1"/>
  <c r="G4" i="1"/>
  <c r="H10" i="1"/>
  <c r="K13" i="1" s="1"/>
  <c r="G10" i="1" l="1"/>
</calcChain>
</file>

<file path=xl/sharedStrings.xml><?xml version="1.0" encoding="utf-8"?>
<sst xmlns="http://schemas.openxmlformats.org/spreadsheetml/2006/main" count="27" uniqueCount="27">
  <si>
    <t>Phase 1- Conceptual Design Evaluation</t>
  </si>
  <si>
    <t>Estimated Costs</t>
  </si>
  <si>
    <t>SRFB/PSAR Funding</t>
  </si>
  <si>
    <t>Match and leverage</t>
  </si>
  <si>
    <t>Tasks</t>
  </si>
  <si>
    <t>Personnel</t>
  </si>
  <si>
    <t>Travel</t>
  </si>
  <si>
    <t>Equipment</t>
  </si>
  <si>
    <t>Supplies</t>
  </si>
  <si>
    <t>Contractual</t>
  </si>
  <si>
    <t>Total Secured Leverage to date</t>
  </si>
  <si>
    <t>City of Edmonds- in kind SECURED</t>
  </si>
  <si>
    <t>Dedicated match&gt;&gt;</t>
  </si>
  <si>
    <t>Total 2011 SRFB/PSAR funding request=</t>
  </si>
  <si>
    <t>Total dedicated match =</t>
  </si>
  <si>
    <t>Total Estimated Costs</t>
  </si>
  <si>
    <t xml:space="preserve"> Total 2011 Request to WRIA 8</t>
  </si>
  <si>
    <t xml:space="preserve"> TOTALS </t>
  </si>
  <si>
    <t>Task 1- Finalize contractor bid process and award</t>
  </si>
  <si>
    <t>Task 2- Existing data collection, gap analysis</t>
  </si>
  <si>
    <t>Task 3- Topographic survey, DEM</t>
  </si>
  <si>
    <t>Task 4- Additional data collection/surveys (stormwater data)</t>
  </si>
  <si>
    <t>Task 5- Hydrologic model and analysis</t>
  </si>
  <si>
    <t>Task 6- Assessment of alternative channel options</t>
  </si>
  <si>
    <t>Task 7- Final Report</t>
  </si>
  <si>
    <t xml:space="preserve"> Dedicated Match =</t>
  </si>
  <si>
    <t>NOAA/RAE CRP RXI - cash SECURED (via People For Puget Sound)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</si>
</sst>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Arial Black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1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left"/>
    </xf>
    <xf numFmtId="0" fontId="3" fillId="4" borderId="5" xfId="1" applyFont="1" applyFill="1" applyBorder="1" applyAlignment="1">
      <alignment horizontal="left"/>
    </xf>
    <xf numFmtId="0" fontId="4" fillId="5" borderId="6" xfId="1" applyFont="1" applyFill="1" applyBorder="1" applyAlignment="1">
      <alignment wrapText="1"/>
    </xf>
    <xf numFmtId="0" fontId="4" fillId="0" borderId="8" xfId="1" applyFont="1" applyBorder="1" applyAlignment="1">
      <alignment horizontal="center" textRotation="90" wrapText="1"/>
    </xf>
    <xf numFmtId="0" fontId="4" fillId="0" borderId="9" xfId="1" applyFont="1" applyBorder="1" applyAlignment="1">
      <alignment horizontal="center" textRotation="90" wrapText="1"/>
    </xf>
    <xf numFmtId="0" fontId="4" fillId="0" borderId="10" xfId="1" applyFont="1" applyBorder="1" applyAlignment="1">
      <alignment horizontal="center" textRotation="90" wrapText="1"/>
    </xf>
    <xf numFmtId="164" fontId="6" fillId="6" borderId="13" xfId="2" applyNumberFormat="1" applyFont="1" applyFill="1" applyBorder="1" applyAlignment="1">
      <alignment horizontal="right" vertical="top"/>
    </xf>
    <xf numFmtId="164" fontId="6" fillId="6" borderId="12" xfId="2" applyNumberFormat="1" applyFont="1" applyFill="1" applyBorder="1" applyAlignment="1">
      <alignment horizontal="right" vertical="top"/>
    </xf>
    <xf numFmtId="164" fontId="8" fillId="6" borderId="15" xfId="2" applyNumberFormat="1" applyFont="1" applyFill="1" applyBorder="1" applyAlignment="1">
      <alignment horizontal="right" vertical="top" wrapText="1"/>
    </xf>
    <xf numFmtId="164" fontId="8" fillId="6" borderId="16" xfId="2" applyNumberFormat="1" applyFont="1" applyFill="1" applyBorder="1" applyAlignment="1">
      <alignment horizontal="right" vertical="top" wrapText="1"/>
    </xf>
    <xf numFmtId="164" fontId="6" fillId="6" borderId="15" xfId="2" applyNumberFormat="1" applyFont="1" applyFill="1" applyBorder="1" applyAlignment="1">
      <alignment horizontal="right" vertical="top"/>
    </xf>
    <xf numFmtId="164" fontId="6" fillId="6" borderId="17" xfId="2" applyNumberFormat="1" applyFont="1" applyFill="1" applyBorder="1" applyAlignment="1">
      <alignment horizontal="right" vertical="top"/>
    </xf>
    <xf numFmtId="165" fontId="7" fillId="5" borderId="13" xfId="2" applyNumberFormat="1" applyFont="1" applyFill="1" applyBorder="1" applyAlignment="1">
      <alignment horizontal="left" vertical="top"/>
    </xf>
    <xf numFmtId="164" fontId="7" fillId="5" borderId="19" xfId="2" applyNumberFormat="1" applyFont="1" applyFill="1" applyBorder="1" applyAlignment="1">
      <alignment horizontal="right" vertical="top" wrapText="1"/>
    </xf>
    <xf numFmtId="164" fontId="7" fillId="5" borderId="20" xfId="2" applyNumberFormat="1" applyFont="1" applyFill="1" applyBorder="1" applyAlignment="1">
      <alignment horizontal="right" vertical="top" wrapText="1"/>
    </xf>
    <xf numFmtId="164" fontId="7" fillId="5" borderId="21" xfId="2" applyNumberFormat="1" applyFont="1" applyFill="1" applyBorder="1" applyAlignment="1">
      <alignment horizontal="right" vertical="top" wrapText="1"/>
    </xf>
    <xf numFmtId="164" fontId="7" fillId="5" borderId="22" xfId="2" applyNumberFormat="1" applyFont="1" applyFill="1" applyBorder="1" applyAlignment="1">
      <alignment horizontal="right" vertical="top"/>
    </xf>
    <xf numFmtId="164" fontId="7" fillId="5" borderId="23" xfId="2" applyNumberFormat="1" applyFont="1" applyFill="1" applyBorder="1" applyAlignment="1">
      <alignment horizontal="right" vertical="top"/>
    </xf>
    <xf numFmtId="0" fontId="10" fillId="2" borderId="13" xfId="1" applyFont="1" applyFill="1" applyBorder="1"/>
    <xf numFmtId="164" fontId="9" fillId="2" borderId="13" xfId="1" applyNumberFormat="1" applyFont="1" applyFill="1" applyBorder="1"/>
    <xf numFmtId="164" fontId="10" fillId="2" borderId="13" xfId="1" applyNumberFormat="1" applyFont="1" applyFill="1" applyBorder="1"/>
    <xf numFmtId="164" fontId="7" fillId="5" borderId="24" xfId="2" applyNumberFormat="1" applyFont="1" applyFill="1" applyBorder="1" applyAlignment="1">
      <alignment horizontal="right" vertical="top"/>
    </xf>
    <xf numFmtId="164" fontId="7" fillId="5" borderId="25" xfId="2" applyNumberFormat="1" applyFont="1" applyFill="1" applyBorder="1" applyAlignment="1">
      <alignment horizontal="right" vertical="top"/>
    </xf>
    <xf numFmtId="0" fontId="10" fillId="0" borderId="0" xfId="1" applyFont="1"/>
    <xf numFmtId="165" fontId="9" fillId="0" borderId="0" xfId="1" applyNumberFormat="1" applyFont="1" applyFill="1" applyBorder="1"/>
    <xf numFmtId="164" fontId="6" fillId="0" borderId="26" xfId="1" applyNumberFormat="1" applyFont="1" applyFill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5" fillId="0" borderId="0" xfId="1" applyFont="1"/>
    <xf numFmtId="9" fontId="7" fillId="5" borderId="13" xfId="3" applyFont="1" applyFill="1" applyBorder="1" applyAlignment="1">
      <alignment horizontal="left" vertical="top"/>
    </xf>
    <xf numFmtId="0" fontId="1" fillId="0" borderId="0" xfId="1"/>
    <xf numFmtId="0" fontId="11" fillId="0" borderId="0" xfId="1" applyFont="1"/>
    <xf numFmtId="6" fontId="12" fillId="0" borderId="0" xfId="1" applyNumberFormat="1" applyFont="1"/>
    <xf numFmtId="6" fontId="5" fillId="0" borderId="0" xfId="1" applyNumberFormat="1" applyFont="1"/>
    <xf numFmtId="164" fontId="8" fillId="6" borderId="14" xfId="2" applyNumberFormat="1" applyFont="1" applyFill="1" applyBorder="1" applyAlignment="1">
      <alignment horizontal="right" vertical="top" wrapText="1"/>
    </xf>
    <xf numFmtId="0" fontId="3" fillId="4" borderId="27" xfId="1" applyFont="1" applyFill="1" applyBorder="1" applyAlignment="1">
      <alignment horizontal="left"/>
    </xf>
    <xf numFmtId="0" fontId="3" fillId="3" borderId="27" xfId="1" applyFont="1" applyFill="1" applyBorder="1" applyAlignment="1">
      <alignment horizontal="center"/>
    </xf>
    <xf numFmtId="0" fontId="5" fillId="9" borderId="28" xfId="1" applyFont="1" applyFill="1" applyBorder="1" applyAlignment="1">
      <alignment horizontal="center" vertical="center" textRotation="90" wrapText="1"/>
    </xf>
    <xf numFmtId="0" fontId="3" fillId="7" borderId="29" xfId="1" applyFont="1" applyFill="1" applyBorder="1" applyAlignment="1">
      <alignment horizontal="left"/>
    </xf>
    <xf numFmtId="0" fontId="4" fillId="7" borderId="30" xfId="1" applyFont="1" applyFill="1" applyBorder="1" applyAlignment="1">
      <alignment horizontal="center" vertical="center" textRotation="90" wrapText="1"/>
    </xf>
    <xf numFmtId="164" fontId="7" fillId="7" borderId="31" xfId="2" applyNumberFormat="1" applyFont="1" applyFill="1" applyBorder="1" applyAlignment="1">
      <alignment horizontal="right" vertical="top" wrapText="1"/>
    </xf>
    <xf numFmtId="164" fontId="7" fillId="7" borderId="32" xfId="2" applyNumberFormat="1" applyFont="1" applyFill="1" applyBorder="1" applyAlignment="1">
      <alignment horizontal="right" vertical="top"/>
    </xf>
    <xf numFmtId="164" fontId="6" fillId="6" borderId="11" xfId="2" applyNumberFormat="1" applyFont="1" applyFill="1" applyBorder="1" applyAlignment="1">
      <alignment horizontal="right" vertical="top"/>
    </xf>
    <xf numFmtId="164" fontId="6" fillId="6" borderId="33" xfId="2" applyNumberFormat="1" applyFont="1" applyFill="1" applyBorder="1" applyAlignment="1">
      <alignment horizontal="right" vertical="top"/>
    </xf>
    <xf numFmtId="164" fontId="6" fillId="6" borderId="6" xfId="2" applyNumberFormat="1" applyFont="1" applyFill="1" applyBorder="1" applyAlignment="1">
      <alignment horizontal="right" vertical="top"/>
    </xf>
    <xf numFmtId="0" fontId="6" fillId="6" borderId="34" xfId="1" applyFont="1" applyFill="1" applyBorder="1" applyAlignment="1">
      <alignment wrapText="1"/>
    </xf>
    <xf numFmtId="164" fontId="8" fillId="6" borderId="18" xfId="2" applyNumberFormat="1" applyFont="1" applyFill="1" applyBorder="1" applyAlignment="1">
      <alignment horizontal="right" vertical="top" wrapText="1"/>
    </xf>
    <xf numFmtId="164" fontId="7" fillId="8" borderId="31" xfId="2" applyNumberFormat="1" applyFont="1" applyFill="1" applyBorder="1" applyAlignment="1">
      <alignment horizontal="right" vertical="top" wrapText="1"/>
    </xf>
    <xf numFmtId="164" fontId="7" fillId="8" borderId="32" xfId="2" applyNumberFormat="1" applyFont="1" applyFill="1" applyBorder="1" applyAlignment="1">
      <alignment horizontal="right" vertical="top"/>
    </xf>
    <xf numFmtId="0" fontId="11" fillId="0" borderId="0" xfId="1" applyFont="1" applyAlignment="1">
      <alignment horizontal="right"/>
    </xf>
    <xf numFmtId="164" fontId="6" fillId="9" borderId="31" xfId="2" applyNumberFormat="1" applyFont="1" applyFill="1" applyBorder="1" applyAlignment="1">
      <alignment horizontal="right" vertical="top" wrapText="1"/>
    </xf>
    <xf numFmtId="164" fontId="9" fillId="9" borderId="36" xfId="2" applyNumberFormat="1" applyFont="1" applyFill="1" applyBorder="1" applyAlignment="1">
      <alignment horizontal="right" vertical="top"/>
    </xf>
    <xf numFmtId="0" fontId="4" fillId="8" borderId="30" xfId="1" applyFont="1" applyFill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textRotation="90" wrapText="1"/>
    </xf>
    <xf numFmtId="0" fontId="4" fillId="0" borderId="35" xfId="1" applyFont="1" applyBorder="1" applyAlignment="1">
      <alignment horizontal="center" textRotation="90" wrapText="1"/>
    </xf>
    <xf numFmtId="164" fontId="7" fillId="0" borderId="24" xfId="2" applyNumberFormat="1" applyFont="1" applyFill="1" applyBorder="1" applyAlignment="1">
      <alignment horizontal="right" vertical="top"/>
    </xf>
    <xf numFmtId="0" fontId="0" fillId="0" borderId="0" xfId="0" applyBorder="1"/>
    <xf numFmtId="164" fontId="7" fillId="5" borderId="9" xfId="2" applyNumberFormat="1" applyFont="1" applyFill="1" applyBorder="1" applyAlignment="1">
      <alignment horizontal="right" vertical="top"/>
    </xf>
    <xf numFmtId="0" fontId="6" fillId="5" borderId="33" xfId="1" applyFont="1" applyFill="1" applyBorder="1" applyAlignment="1">
      <alignment horizontal="right"/>
    </xf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I15" sqref="I15"/>
    </sheetView>
  </sheetViews>
  <sheetFormatPr defaultRowHeight="15" x14ac:dyDescent="0.25"/>
  <cols>
    <col min="1" max="1" width="67.28515625" bestFit="1" customWidth="1"/>
    <col min="2" max="2" width="13.42578125" customWidth="1"/>
    <col min="6" max="6" width="11.42578125" customWidth="1"/>
    <col min="7" max="7" width="18.5703125" customWidth="1"/>
    <col min="8" max="8" width="24" customWidth="1"/>
    <col min="9" max="9" width="25.140625" customWidth="1"/>
    <col min="10" max="10" width="24.28515625" customWidth="1"/>
    <col min="11" max="11" width="14.42578125" customWidth="1"/>
    <col min="12" max="12" width="11.5703125" customWidth="1"/>
    <col min="13" max="13" width="12" customWidth="1"/>
    <col min="14" max="14" width="12.140625" customWidth="1"/>
    <col min="15" max="15" width="10.85546875" customWidth="1"/>
  </cols>
  <sheetData>
    <row r="1" spans="1:17" ht="20.25" thickBot="1" x14ac:dyDescent="0.45">
      <c r="A1" s="1" t="s">
        <v>0</v>
      </c>
      <c r="B1" s="2" t="s">
        <v>1</v>
      </c>
      <c r="C1" s="3"/>
      <c r="D1" s="3"/>
      <c r="E1" s="3"/>
      <c r="F1" s="3"/>
      <c r="G1" s="39"/>
      <c r="H1" s="41" t="s">
        <v>2</v>
      </c>
      <c r="I1" s="38" t="s">
        <v>3</v>
      </c>
      <c r="J1" s="4"/>
      <c r="K1" s="5"/>
    </row>
    <row r="2" spans="1:17" ht="150" x14ac:dyDescent="0.25">
      <c r="A2" s="6" t="s">
        <v>4</v>
      </c>
      <c r="B2" s="7" t="s">
        <v>5</v>
      </c>
      <c r="C2" s="8" t="s">
        <v>6</v>
      </c>
      <c r="D2" s="8" t="s">
        <v>7</v>
      </c>
      <c r="E2" s="8" t="s">
        <v>8</v>
      </c>
      <c r="F2" s="9" t="s">
        <v>9</v>
      </c>
      <c r="G2" s="40" t="s">
        <v>15</v>
      </c>
      <c r="H2" s="42" t="s">
        <v>16</v>
      </c>
      <c r="I2" s="55" t="s">
        <v>10</v>
      </c>
      <c r="J2" s="56" t="s">
        <v>11</v>
      </c>
      <c r="K2" s="57" t="s">
        <v>26</v>
      </c>
    </row>
    <row r="3" spans="1:17" ht="44.25" customHeight="1" x14ac:dyDescent="0.25">
      <c r="A3" s="48" t="s">
        <v>18</v>
      </c>
      <c r="B3" s="14">
        <v>2500</v>
      </c>
      <c r="C3" s="10">
        <v>75</v>
      </c>
      <c r="D3" s="10"/>
      <c r="E3" s="10"/>
      <c r="F3" s="11"/>
      <c r="G3" s="53">
        <f>H3+I3</f>
        <v>5575</v>
      </c>
      <c r="H3" s="43">
        <f>SUM(B3:F3)</f>
        <v>2575</v>
      </c>
      <c r="I3" s="50">
        <f t="shared" ref="I3:I9" si="0">SUM(J3:K3)</f>
        <v>3000</v>
      </c>
      <c r="J3" s="12">
        <v>2000</v>
      </c>
      <c r="K3" s="37">
        <v>1000</v>
      </c>
    </row>
    <row r="4" spans="1:17" ht="38.25" customHeight="1" x14ac:dyDescent="0.25">
      <c r="A4" s="48" t="s">
        <v>19</v>
      </c>
      <c r="B4" s="14">
        <v>1000</v>
      </c>
      <c r="C4" s="10"/>
      <c r="D4" s="10"/>
      <c r="E4" s="10"/>
      <c r="F4" s="11">
        <v>2000</v>
      </c>
      <c r="G4" s="53">
        <f t="shared" ref="G4:G9" si="1">H4+I4</f>
        <v>4200</v>
      </c>
      <c r="H4" s="43">
        <f>SUM(B4:F4)</f>
        <v>3000</v>
      </c>
      <c r="I4" s="50">
        <f t="shared" si="0"/>
        <v>1200</v>
      </c>
      <c r="J4" s="12">
        <v>1200</v>
      </c>
      <c r="K4" s="37"/>
    </row>
    <row r="5" spans="1:17" ht="42" customHeight="1" x14ac:dyDescent="0.25">
      <c r="A5" s="48" t="s">
        <v>20</v>
      </c>
      <c r="B5" s="14">
        <v>500</v>
      </c>
      <c r="C5" s="10"/>
      <c r="D5" s="10"/>
      <c r="E5" s="10"/>
      <c r="F5" s="11">
        <v>52000</v>
      </c>
      <c r="G5" s="53">
        <f t="shared" si="1"/>
        <v>62500</v>
      </c>
      <c r="H5" s="43">
        <f>SUM(B5:F5)</f>
        <v>52500</v>
      </c>
      <c r="I5" s="50">
        <f t="shared" si="0"/>
        <v>10000</v>
      </c>
      <c r="J5" s="14">
        <v>10000</v>
      </c>
      <c r="K5" s="37"/>
    </row>
    <row r="6" spans="1:17" ht="36.75" customHeight="1" x14ac:dyDescent="0.25">
      <c r="A6" s="48" t="s">
        <v>21</v>
      </c>
      <c r="B6" s="14">
        <v>600</v>
      </c>
      <c r="C6" s="10">
        <v>75</v>
      </c>
      <c r="D6" s="10"/>
      <c r="E6" s="10"/>
      <c r="F6" s="11">
        <v>4000</v>
      </c>
      <c r="G6" s="53">
        <f t="shared" si="1"/>
        <v>24675</v>
      </c>
      <c r="H6" s="43">
        <f>SUM(B6:F6)</f>
        <v>4675</v>
      </c>
      <c r="I6" s="50">
        <f t="shared" si="0"/>
        <v>20000</v>
      </c>
      <c r="J6" s="10">
        <v>18000</v>
      </c>
      <c r="K6" s="13">
        <v>2000</v>
      </c>
    </row>
    <row r="7" spans="1:17" ht="36.75" customHeight="1" x14ac:dyDescent="0.25">
      <c r="A7" s="48" t="s">
        <v>22</v>
      </c>
      <c r="B7" s="45">
        <v>400</v>
      </c>
      <c r="C7" s="46"/>
      <c r="D7" s="46"/>
      <c r="E7" s="46"/>
      <c r="F7" s="47">
        <v>22600</v>
      </c>
      <c r="G7" s="53">
        <f t="shared" si="1"/>
        <v>24200</v>
      </c>
      <c r="H7" s="43">
        <f t="shared" ref="H7:H9" si="2">SUM(B7:F7)</f>
        <v>23000</v>
      </c>
      <c r="I7" s="50">
        <f t="shared" si="0"/>
        <v>1200</v>
      </c>
      <c r="J7" s="10">
        <v>1200</v>
      </c>
      <c r="K7" s="13"/>
    </row>
    <row r="8" spans="1:17" ht="36.75" customHeight="1" x14ac:dyDescent="0.25">
      <c r="A8" s="48" t="s">
        <v>23</v>
      </c>
      <c r="B8" s="45">
        <v>3200</v>
      </c>
      <c r="C8" s="46">
        <v>50</v>
      </c>
      <c r="D8" s="46"/>
      <c r="E8" s="46"/>
      <c r="F8" s="47">
        <v>6000</v>
      </c>
      <c r="G8" s="53">
        <f t="shared" si="1"/>
        <v>16950</v>
      </c>
      <c r="H8" s="43">
        <f t="shared" si="2"/>
        <v>9250</v>
      </c>
      <c r="I8" s="50">
        <f t="shared" si="0"/>
        <v>7700</v>
      </c>
      <c r="J8" s="10">
        <v>5000</v>
      </c>
      <c r="K8" s="13">
        <v>2700</v>
      </c>
    </row>
    <row r="9" spans="1:17" ht="36.75" customHeight="1" thickBot="1" x14ac:dyDescent="0.3">
      <c r="A9" s="48" t="s">
        <v>24</v>
      </c>
      <c r="B9" s="45">
        <v>3000</v>
      </c>
      <c r="C9" s="46"/>
      <c r="D9" s="46"/>
      <c r="E9" s="46"/>
      <c r="F9" s="47">
        <v>2000</v>
      </c>
      <c r="G9" s="53">
        <f t="shared" si="1"/>
        <v>14000</v>
      </c>
      <c r="H9" s="43">
        <f t="shared" si="2"/>
        <v>5000</v>
      </c>
      <c r="I9" s="50">
        <f t="shared" si="0"/>
        <v>9000</v>
      </c>
      <c r="J9" s="15">
        <v>8000</v>
      </c>
      <c r="K9" s="49">
        <v>1000</v>
      </c>
    </row>
    <row r="10" spans="1:17" ht="17.25" thickTop="1" thickBot="1" x14ac:dyDescent="0.3">
      <c r="A10" s="16" t="s">
        <v>17</v>
      </c>
      <c r="B10" s="18">
        <f>SUM(B3:B9)</f>
        <v>11200</v>
      </c>
      <c r="C10" s="19">
        <f>SUM(C3:C6)</f>
        <v>150</v>
      </c>
      <c r="D10" s="19">
        <f>SUM(D3:D6)</f>
        <v>0</v>
      </c>
      <c r="E10" s="19">
        <f>SUM(E3:E6)</f>
        <v>0</v>
      </c>
      <c r="F10" s="17">
        <f t="shared" ref="F10:K10" si="3">SUM(F3:F9)</f>
        <v>88600</v>
      </c>
      <c r="G10" s="54">
        <f t="shared" si="3"/>
        <v>152100</v>
      </c>
      <c r="H10" s="44">
        <f t="shared" si="3"/>
        <v>100000</v>
      </c>
      <c r="I10" s="51">
        <f t="shared" si="3"/>
        <v>52100</v>
      </c>
      <c r="J10" s="20">
        <f t="shared" si="3"/>
        <v>45400</v>
      </c>
      <c r="K10" s="21">
        <f t="shared" si="3"/>
        <v>6700</v>
      </c>
    </row>
    <row r="11" spans="1:17" ht="16.5" thickBot="1" x14ac:dyDescent="0.3">
      <c r="A11" s="22"/>
      <c r="B11" s="23"/>
      <c r="C11" s="24"/>
      <c r="D11" s="24"/>
      <c r="E11" s="24"/>
      <c r="F11" s="24"/>
      <c r="G11" s="24"/>
      <c r="H11" s="24"/>
      <c r="I11" s="24"/>
      <c r="J11" s="25"/>
      <c r="K11" s="26"/>
      <c r="L11" s="58"/>
    </row>
    <row r="12" spans="1:17" ht="15.75" x14ac:dyDescent="0.25">
      <c r="A12" s="27"/>
      <c r="B12" s="28"/>
      <c r="C12" s="27"/>
      <c r="D12" s="27"/>
      <c r="E12" s="27"/>
      <c r="F12" s="27"/>
      <c r="G12" s="27"/>
      <c r="H12" s="27"/>
      <c r="I12" s="27"/>
      <c r="J12" s="29" t="s">
        <v>12</v>
      </c>
      <c r="K12" s="60">
        <f>SUM(J10:K10)</f>
        <v>52100</v>
      </c>
      <c r="L12" s="59"/>
      <c r="M12" s="30"/>
      <c r="N12" s="30"/>
    </row>
    <row r="13" spans="1:17" ht="15.75" x14ac:dyDescent="0.25">
      <c r="A13" s="27"/>
      <c r="B13" s="31"/>
      <c r="C13" s="27"/>
      <c r="D13" s="27"/>
      <c r="E13" s="27"/>
      <c r="F13" s="27"/>
      <c r="G13" s="27"/>
      <c r="H13" s="27"/>
      <c r="I13" s="27"/>
      <c r="J13" s="61" t="s">
        <v>25</v>
      </c>
      <c r="K13" s="32">
        <f>K12/H10</f>
        <v>0.52100000000000002</v>
      </c>
      <c r="N13" s="27"/>
      <c r="O13" s="27"/>
      <c r="P13" s="27"/>
      <c r="Q13" s="27"/>
    </row>
    <row r="14" spans="1:17" ht="15.7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33"/>
      <c r="K14" s="33"/>
      <c r="L14" s="33"/>
      <c r="M14" s="33"/>
      <c r="N14" s="27"/>
      <c r="O14" s="27"/>
      <c r="P14" s="27"/>
      <c r="Q14" s="27"/>
    </row>
    <row r="15" spans="1:17" ht="18" x14ac:dyDescent="0.25">
      <c r="A15" s="33"/>
      <c r="B15" s="33"/>
      <c r="C15" s="33"/>
      <c r="D15" s="33"/>
      <c r="E15" s="33"/>
      <c r="F15" s="33"/>
      <c r="G15" s="33"/>
      <c r="H15" s="34"/>
      <c r="I15" s="34"/>
      <c r="L15" s="33"/>
      <c r="M15" s="33"/>
      <c r="N15" s="33"/>
      <c r="O15" s="33"/>
      <c r="P15" s="33"/>
      <c r="Q15" s="33"/>
    </row>
    <row r="16" spans="1:17" ht="18" x14ac:dyDescent="0.25">
      <c r="A16" s="33"/>
      <c r="B16" s="33"/>
      <c r="C16" s="33"/>
      <c r="E16" s="33"/>
      <c r="F16" s="33"/>
      <c r="H16" s="33"/>
      <c r="I16" s="52" t="s">
        <v>13</v>
      </c>
      <c r="J16" s="35">
        <v>100000</v>
      </c>
      <c r="L16" s="33"/>
      <c r="M16" s="33"/>
      <c r="N16" s="33"/>
      <c r="O16" s="33"/>
      <c r="P16" s="33"/>
      <c r="Q16" s="33"/>
    </row>
    <row r="17" spans="1:17" ht="18" x14ac:dyDescent="0.25">
      <c r="A17" s="33"/>
      <c r="B17" s="33"/>
      <c r="C17" s="33"/>
      <c r="D17" s="33"/>
      <c r="E17" s="33"/>
      <c r="F17" s="33"/>
      <c r="G17" s="33"/>
      <c r="I17" s="52" t="s">
        <v>14</v>
      </c>
      <c r="J17" s="36">
        <v>52100</v>
      </c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N18" s="33"/>
      <c r="O18" s="33"/>
      <c r="P18" s="33"/>
      <c r="Q18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Keeley O'Connell</dc:creator>
  <cp:lastModifiedBy>Keeley O'Connell</cp:lastModifiedBy>
  <dcterms:created xsi:type="dcterms:W3CDTF">2011-08-24T19:59:26Z</dcterms:created>
  <dcterms:modified xsi:type="dcterms:W3CDTF">2011-08-25T22:27:55Z</dcterms:modified>
</cp:coreProperties>
</file>